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1595" activeTab="1"/>
  </bookViews>
  <sheets>
    <sheet name="Rekapitulacija" sheetId="1" r:id="rId1"/>
    <sheet name="Građevinsko obrtnički radovi" sheetId="2" r:id="rId2"/>
    <sheet name="Hidroinstalaterski radovi" sheetId="3" r:id="rId3"/>
    <sheet name="Elektroinstalacijski radovi" sheetId="4" r:id="rId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5" i="4" l="1"/>
  <c r="G83" i="4"/>
  <c r="E82" i="4"/>
  <c r="E77" i="4"/>
  <c r="E36" i="4"/>
  <c r="E35" i="4"/>
  <c r="E34" i="4"/>
  <c r="E30" i="4"/>
  <c r="E29" i="4"/>
  <c r="G85" i="4" l="1"/>
  <c r="G97" i="4" s="1"/>
  <c r="G80" i="4"/>
  <c r="G65" i="4"/>
  <c r="G99" i="4" s="1"/>
  <c r="G18" i="4"/>
  <c r="G42" i="4" s="1"/>
  <c r="G52" i="4"/>
  <c r="G57" i="4" l="1"/>
  <c r="G95" i="4" s="1"/>
  <c r="G93" i="4"/>
  <c r="G91" i="4"/>
  <c r="G102" i="4" l="1"/>
  <c r="F117" i="3"/>
  <c r="F64" i="3"/>
  <c r="F122" i="3" s="1"/>
  <c r="F74" i="3" l="1"/>
  <c r="F124" i="3" s="1"/>
  <c r="F90" i="3"/>
  <c r="F126" i="3" s="1"/>
  <c r="F82" i="3"/>
  <c r="F125" i="3" s="1"/>
  <c r="F163" i="2"/>
  <c r="F229" i="2" s="1"/>
  <c r="F219" i="2"/>
  <c r="F236" i="2" s="1"/>
  <c r="F11" i="2"/>
  <c r="F224" i="2" s="1"/>
  <c r="F33" i="2"/>
  <c r="F225" i="2" s="1"/>
  <c r="F107" i="2"/>
  <c r="F226" i="2" s="1"/>
  <c r="F176" i="2"/>
  <c r="F230" i="2" s="1"/>
  <c r="F113" i="3"/>
  <c r="F127" i="3" s="1"/>
  <c r="F203" i="2"/>
  <c r="F231" i="2" s="1"/>
  <c r="F143" i="2"/>
  <c r="F228" i="2" s="1"/>
  <c r="F129" i="2"/>
  <c r="F227" i="2" s="1"/>
  <c r="G103" i="4"/>
  <c r="G104" i="4" s="1"/>
  <c r="F237" i="2" l="1"/>
  <c r="F242" i="2" s="1"/>
  <c r="F129" i="3"/>
  <c r="F232" i="2"/>
  <c r="F241" i="2" s="1"/>
  <c r="C27" i="1" l="1"/>
  <c r="C29" i="1" s="1"/>
  <c r="C31" i="1" s="1"/>
  <c r="F244" i="2"/>
</calcChain>
</file>

<file path=xl/sharedStrings.xml><?xml version="1.0" encoding="utf-8"?>
<sst xmlns="http://schemas.openxmlformats.org/spreadsheetml/2006/main" count="466" uniqueCount="311">
  <si>
    <t>TROŠKOVNIK INSTALACIJA VODOVODA I KANALIZACIJE</t>
  </si>
  <si>
    <t>POSEBNI TEHNIČKI UVJETI GRADNJE ZA INSTALACIJE 
INTERNOG VODOVODA I KANALIZACIJE</t>
  </si>
  <si>
    <t>MATERIJAL</t>
  </si>
  <si>
    <t>Sav materijal i uređaji potrebni za izvedbu instalacija internog vodovoda i kanalizacije moraju odgovarati propisima Hrvatskih normi (HRN) i prema posebnim uvjetima i smjernicama (ukoliko takvi postoje) lokalnih distributera koji gospodare javnim vodovodom i kanalizacijom.
Materijal za izvedbu protupožarne hidrantske mreže mora osim toga odgovarati i “Propisima vatrogasne službe”.</t>
  </si>
  <si>
    <t>IZVEDBA</t>
  </si>
  <si>
    <t xml:space="preserve">Instalaciju internog vodovoda i kanalizacije, te montažu sanitarnih predmeta i uređaja, treba izvesti stručno i točno prema nacrtima, tehničkom opisu, troškovniku i pravilima struke.
Prije početka radova izvoditelj je dužan na gradnji kontrolirati sve mjere koje su mu potrebne za izvedbu i izvedeni objekt usporediti s nacrtima. Ako se ustanove bitne razlike u mjerama, veće promjene ili neki nedostaci, koji bi mogli utjecati na izvedbu radova, izvođač je dužan o tome pravodobno obavijestiti naručitelja i pismeno zatražiti njegove daljnje upute, te ne započeti s radovima dok se ne uklone uočeni nedostaci. Odstupanje od konačno odobrenih nacrta dozvoljeno je na temelju pismenog odobrenja projektanta uz suglasnost naručitelja, a kod većih odstupanja na temelju novog odobrenog projekta.
Naručitelj je dužan dati izvoditelju dovoljno velik osvijetljen prostor na gradilištu za slaganje i uskladištenje materijala i alata, a izvoditelj mora dozvoliti nadzornom organu pristup u prostor u svrhu nadzora izvedbe i materijala.
</t>
  </si>
  <si>
    <t>U zidovima mora projektant, kao i izvoditelj građevinskih radova
u dogovoru s izvoditeljem instalacija, predvidjeti dovoljno velike usjeke i prodore za ugradnju vertikalnih i horizontalnih vodova.
Izvoditelj instalacija vodovoda i kanalizacije mora koordinirati svoju izvedbu sa izvoditeljima ostalih instalacijskih radova, tako da ne dođe do oštećenja instalacija.
Izvoditelj instalacija vodovoda i kanalizacije dužan je voditi za vrijeme izvedbe radova dnevnik montaže u koji se svakodnevno upisuju i po potrebi ucrtavaju svi podaci o radovima na montaži instalacije.</t>
  </si>
  <si>
    <t>INSTALACIJA INTERNOG VODOVODA</t>
  </si>
  <si>
    <t>Projektiranje, izvedba i ispitivanje internih instalacija vodovoda, kao i izvedba okna za vodomjer mora se izvršiti prema pravilima struke i prema propisima lokalnog distributera koji gospodari javnim vodovodom.
Instalaciju spojnog voda od javne vodovodne mreže do internog vodomjernog okna vrši samo lokalni distributer, odnosno ovlašteno poduzeće, a na teret troškova objekta, odnosno investitora.</t>
  </si>
  <si>
    <t>INSTALACIJA INTERNE KANALIZACIJE</t>
  </si>
  <si>
    <t>Projektiranje, izvedba i ispitivanje internih instalacija kanalizacije, kao i izvedba priključnog (kontrolnog) revizijskog okna kanalizacije mora se izvršiti prema pravilima struke i prema propisima lokalnog distributera koji gospodari javnom kanalizacijom ukoliko se građevina priključuje na istu.
Izvedbu priključnog kanala od javnog uličnog kanala do priključnog (kontrolnog) revizijskog okna vrši samo ovlašteno poduzeće koje gospodari javnom kanalizacijom, a na teret troškova objekta, odnosno investitora.</t>
  </si>
  <si>
    <t>SPOREDNI RADOVI</t>
  </si>
  <si>
    <t>U cijeni instalacija internog vodovoda i kanalizacije sadržani su i sljedeći sporedni radovi, ukoliko u troškovniku nije drugačije propisano:
- izmjere potrebne za izvedbu i obračun s upotrebom potrebnih sprava, alata i radne snage;
- izrada potrebnih obračuna i obračunskih nacrta kao prilog konačnom obračunu;
- održavanje rasvjete i čišćenje prostorija koje su dodijeljene za skladište materijala i boravak radnika;
- transport, uskladištenje i čuvanje materijala potrebnog za radove;
- ugradnja materijala, kao i sva spajanja, brtvljenja i ušvršćenja sa svim potrebnim pomoćnim materijalom i priborom;
- dobava i ugradnja podmetača za učvršćenje sanitarnih predmeta;
- izolacija vodovodnih cijevi u zidu i termoizolaciji poda sa gotovim izolacijskim cijevima tipa "Armstrong-Tubolit SG" ili sličnim istovrijednim materijalom;
- izolacija vodovodnih cijevi vođenih slobodno u prostoru (pod stropom, uz zid) sa gotovim izolacijskim cijevima tipa "Armstrong-Armaflex AC" ili sličnim istovrijednim materijalom;
- izolacija vodovodnih cijevi vođenih u drenažnoj podlozi poda i u zemlji sa gotovim bitumeniziranim trakama tipa “Plastizol” ili sličnim istovrijednim materijalom;
- postava i rušenje skela do visine 3,50 m;</t>
  </si>
  <si>
    <t>Troškovi ispitivanja cijevi i drugog materijala prije ugradnje, troškovi ispitivanja instalacija vodovoda i kanalizacije na vodonepropusnost prema postojećim propisima, te ispitivanje uređajnih predmeta na ispravan rad;
- troškovi naknadnog ispitivanja materijala, instalacija i uređajnih predmeta, ali samo u slučaju ako se ispitivanjem dokaže da izvoditelj nije upotrijebio propisan materijal ili nije propisno izvršio svoj rad;
- odstranjenje svih otpadaka i ambalaže od vlastitih radova;
popravak i naknada štete učinjenih nepažnjom ili propustima na tuđim ili vlastitim radovima.
U cijeni instalacija internog vodovoda i kanalizacije nisu sadržani sljedeći sporedni radovi, ukoliko u troškovniku nije drugačije propisano:
- bušenje zidova i zasjeka, rabiciranja, zazidavanja i popravak žbuke;
- postava i rušenje skela u visini preko 3,50 m;
- iskopi, razupiranja jama, zatrpavanje, nabijanje i uspostava prijašnjeg stanja površina;
- uvođenje rasvjete u prostorije skladišta materijala;
- zaštitni naliči vidljivih cijevi protiv korozije ili drugog oštećenja u zgradi;</t>
  </si>
  <si>
    <t>IZMJERE I OBRAČUN</t>
  </si>
  <si>
    <t>Ukoliko u troškovniku nije propisan drugi način obračunavanja, obračunavaju se:
cijevi zajedno s fazonskim komadima odijeljeno prema vrsti i promjeru po m’ mjereno po osi. U cijeni je sadržana dobava i ugradnja, zajedno s eventualnom dobavom i ugradnjom potrebnih kuka, ovjesa, ogrlica i drugo, ali bez armatura:
- slavine, zasuni, armature, obični redukcijski ventili, regulacijski i sigurnosni ventili i drugo po komadu;
- sanitarni i ostali uređajni predmeti po komadu zajedno s montažom ili zasebno dobava i zasebno montaža;
- zaštitni naliči po propisu za soboslikarske i ličilačke radove, zaštitni povoji i zaštitne cijevi po m’ uz oznaku vrste i promjera;
- bušenje proboja zidova prema debljini i vrsti zida po komadu, a zidnih zasjeka prema veličini presjeka zasjeka i vrsti zida po duljini (m’);
- eventualno zidanje, betoniranje, žbukanje i drugo prema “Posebnim tehničkim uvjetima za građevinske radove”;
- iskopi, zatrpavanja i uspostava površina kako je određeno u “Posebnim tehničkim uvjetima za građevinske radove”;
- postava i skidanje skela kako je određeno u “Prosječnim normama u građevinarstvu”.</t>
  </si>
  <si>
    <t>NORME HRN</t>
  </si>
  <si>
    <t>PEHD cijevi i fazonski komadi za vodovod   DIN 8074/8075</t>
  </si>
  <si>
    <t>PE-X vodovodne cijevi i fazonski komadi DIN 16892/893</t>
  </si>
  <si>
    <t>Ravni protočni ventili  M.C5.260</t>
  </si>
  <si>
    <t>Ravni protočni ventili s otvorom za pražnjenje  M.C5.261</t>
  </si>
  <si>
    <t>Kutni protočni ventil M.C5.251</t>
  </si>
  <si>
    <t>Ventil za pražnjenje  M.C5.280</t>
  </si>
  <si>
    <t>Plovni ventil za vodokotlić  M.C5.820</t>
  </si>
  <si>
    <t>Sanitarna keramika U.N5.100</t>
  </si>
  <si>
    <t>Umivaonici  U.N5.110</t>
  </si>
  <si>
    <t>WC školjke U.N5.120-122 i 170</t>
  </si>
  <si>
    <t>Stojeća baterija s pokretnim ispustom M.C5.805</t>
  </si>
  <si>
    <t>Sifon za umivaonik  M.C5.810</t>
  </si>
  <si>
    <t>Sifon za pisoar   M.C5.811</t>
  </si>
  <si>
    <t>Odljevno koljeno s čepom   M.C5.812</t>
  </si>
  <si>
    <t>Preljevno koljeno   M.C5.813</t>
  </si>
  <si>
    <t>Poklopci za okna  M.J6.210</t>
  </si>
  <si>
    <t>PP kanalizacijske cijevi i fazonski komadi DIN 19560</t>
  </si>
  <si>
    <t>OPĆE NAPOMENE:</t>
  </si>
  <si>
    <t>Nacrti, detalji i napomene na nacrtima, zatim tehnički opis, posebni tehnički uvjeti gradnje za instalacije vodovoda i kanalizacije, obavezni su kod izvođenja radova, kao i opisi radova u pojedinim stavkama troškovnika.
Sve radove, dobave i montaže predviđene ovim troškovnikom, kao što su cijevi, izljevna i odvodna mjesta, sanitarni predmeti i uređaji, postrojenja i drugo, izvesti do potpune funkcionalnosti.</t>
  </si>
  <si>
    <t>A)</t>
  </si>
  <si>
    <t>PRIPREMNI RADOVI</t>
  </si>
  <si>
    <r>
      <rPr>
        <b/>
        <sz val="10"/>
        <rFont val="Calibri"/>
        <family val="2"/>
      </rPr>
      <t xml:space="preserve">Trasiranje kanala za polaganje instalacija vodovoda i kanalizacije u građevini i vani do mjesta priključenja. </t>
    </r>
    <r>
      <rPr>
        <sz val="10"/>
        <rFont val="Calibri"/>
        <family val="2"/>
      </rPr>
      <t>Nanošenje visina (kota) prema projektu i kontrola visina iskopa i polaganja cijevi. Sve ovo radi se u prisustvu nadzornog inženjera, koji će svojim potpisom ovjeriti točnost izmjere. Eventualne izmjene dubina iskopa i niveleta kanala radi novih uvjeta priključenja mogu se izvršiti uz prethodnu suglasnost nadzornog inženjera i projektanta.</t>
    </r>
  </si>
  <si>
    <t>paušalno</t>
  </si>
  <si>
    <t>UKUPNO PRIPREMNI RADOVI:</t>
  </si>
  <si>
    <t>B)</t>
  </si>
  <si>
    <t>GRAĐEVINSKI RADOVI</t>
  </si>
  <si>
    <t>1/B</t>
  </si>
  <si>
    <t>ZEMLJANI RADOVI</t>
  </si>
  <si>
    <r>
      <t>m</t>
    </r>
    <r>
      <rPr>
        <vertAlign val="superscript"/>
        <sz val="10"/>
        <rFont val="Calibri"/>
        <family val="2"/>
      </rPr>
      <t>3</t>
    </r>
  </si>
  <si>
    <r>
      <rPr>
        <b/>
        <sz val="10"/>
        <rFont val="Calibri"/>
        <family val="2"/>
      </rPr>
      <t>Nasipavanje dna rova pijeskom u sloju od 10 cm i fino planiranje u nagibu pod kojim se polažu cijevi.</t>
    </r>
    <r>
      <rPr>
        <sz val="10"/>
        <rFont val="Calibri"/>
        <family val="2"/>
      </rPr>
      <t xml:space="preserve"> Nakon što su vodovodne i kanalizacijske cijevi položene i ispitane zasipavaju se pijeskom u sloju od 10 cm iznad tjemena cijevi.</t>
    </r>
  </si>
  <si>
    <t>UKUPNO ZEMLJANI RADOVI:</t>
  </si>
  <si>
    <t>2/B</t>
  </si>
  <si>
    <t>RAZNI GRAĐEVINSKI RADOVI</t>
  </si>
  <si>
    <r>
      <rPr>
        <b/>
        <sz val="10"/>
        <rFont val="Calibri"/>
        <family val="2"/>
      </rPr>
      <t xml:space="preserve">Dobava i ugradnja zaštitne cijevi (vodilica) </t>
    </r>
    <r>
      <rPr>
        <sz val="10"/>
        <rFont val="Calibri"/>
        <family val="2"/>
      </rPr>
      <t>za provod kanalizacijske cijevi DN 160 mm kroz vanjski temeljni zid, sve komplet gotov.</t>
    </r>
  </si>
  <si>
    <t>kom</t>
  </si>
  <si>
    <t>UKUPNO RAZNI GRAĐEVINSKI RADOVI :</t>
  </si>
  <si>
    <t>C)</t>
  </si>
  <si>
    <t>VODOVOD</t>
  </si>
  <si>
    <t>m</t>
  </si>
  <si>
    <r>
      <rPr>
        <b/>
        <sz val="10"/>
        <rFont val="Calibri"/>
        <family val="2"/>
      </rPr>
      <t>Dobava i montaža polietilenskih PEHD vodovodnih cijevi</t>
    </r>
    <r>
      <rPr>
        <sz val="10"/>
        <rFont val="Calibri"/>
        <family val="2"/>
      </rPr>
      <t xml:space="preserve"> i fazonskih komada za radni tlak PN 10 bara. Cijevi se spajaju tipskim elektro-spojnicama sa dvostrukim naglavkom u svemu prema naputku proizvođača cijevi. Cijevi se polažu na već pripremljenu podlogu u rovu na sloj pijeska. Stavkom je obuhvaćena dobava, transport i ugradnja cijevi i fazonskih komada (lučnih i čvornih gdje se za njih ukaže potreba), kao i sav spojni i brtveni materijal, sve za radni tlak PN 10 bara.</t>
    </r>
  </si>
  <si>
    <t>DN  32 mm</t>
  </si>
  <si>
    <t>UKUPNO VODOVOD:</t>
  </si>
  <si>
    <t>D)</t>
  </si>
  <si>
    <t>KANALIZACIJA</t>
  </si>
  <si>
    <r>
      <rPr>
        <b/>
        <sz val="10"/>
        <rFont val="Calibri"/>
        <family val="2"/>
      </rPr>
      <t>Dobava i ugradnja kanalizacijskih PP cijevi i fazonskih komada</t>
    </r>
    <r>
      <rPr>
        <sz val="10"/>
        <rFont val="Calibri"/>
        <family val="2"/>
      </rPr>
      <t xml:space="preserve"> iz samogasivog polipropilena za horizontalni i vertikalni odvod fekalne kanalizacije u građevini i vani do priključaka na revizijsko okno, septičku jamu. U cijenu su uključeni svi potrebni elementi za montažu kao što su spojnice i sav sitni materijal i pribor za montažu cijevi s pričvršćenjem, ovisno o mjestu montaže (kuke, konzole, ovjesi i slično). Sve komplet gotovo i montirano prema naputku proizvođača cijevi i pribora.</t>
    </r>
  </si>
  <si>
    <t>a)</t>
  </si>
  <si>
    <t>cijevi</t>
  </si>
  <si>
    <t>DN  50 mm</t>
  </si>
  <si>
    <t>DN 110 mm</t>
  </si>
  <si>
    <t>DN 125 mm</t>
  </si>
  <si>
    <t>DN 160 mm</t>
  </si>
  <si>
    <t>b)</t>
  </si>
  <si>
    <t>fazonski komadi</t>
  </si>
  <si>
    <t>DN   50 mm</t>
  </si>
  <si>
    <t>c)</t>
  </si>
  <si>
    <t xml:space="preserve">ventilacijska kapa </t>
  </si>
  <si>
    <t>UKUPNO KANALIZACIJA:</t>
  </si>
  <si>
    <t>UKUPNO OSTALI RADOVI:</t>
  </si>
  <si>
    <t>R E K A P I T U L A C I J A</t>
  </si>
  <si>
    <t>A)   PRIPREMNI RADOVI</t>
  </si>
  <si>
    <t>B)   GRAĐEVINSKI RADOVI</t>
  </si>
  <si>
    <t xml:space="preserve">      1.   Zemljani radovi</t>
  </si>
  <si>
    <t xml:space="preserve">      2.   Razni građevinski radovi</t>
  </si>
  <si>
    <t>C)   VODOVOD</t>
  </si>
  <si>
    <t>D)   KANALIZACIJA</t>
  </si>
  <si>
    <t>UKUPNO:</t>
  </si>
  <si>
    <t>1.00</t>
  </si>
  <si>
    <t>PRIPREMNI RADOVI, RUŠENJA I DEMONTAŽE</t>
  </si>
  <si>
    <t>NAPOMENE :</t>
  </si>
  <si>
    <t xml:space="preserve">Prije početka svih radova na rušenjima i razgrađivanjima, potrebno je voditi računa o svim instalacijama na građevini, te isključiti one koje bi ugrozile nesmetan rad i sigurnost radnika.
Ponuđač radova na rušenjima objekta, prije formiranja ponude, dužan je pregledati i upoznati se sa cjelokupnom postojećom tehničkom dokumentacijom objekta, pregledati lokaciju i upoznati se sa stvarnim stanjem na istoj, kako bi bio što bolje informiran o predmetu ponude.
Rušenje objekta nakon provedenih pripremnih radova, vrši se prema unaprijed utvrđenom redoslijedu dogovorenom sa nadzornim inženjerom i investitorom. Rušenje objekta vrši se u pravilu ručno. Demontaže dijelova objekta vrše se logičnim slijedom na način, da jedan rad ne ometa ili onemogućuje izvedbu demontaže drugih dijelova objekta.
Posebno je nužno paziti na instalacije, o čemu treba izvoditelj radova zajedno sa nadzornim inženjerom provesti kontrolu iskolčenja svih vrsta instalacija.
Jednična cijena iz ponude izvođača treba obuhvatiti kompletno rušenje uključivo sve pripremno završne radova sadržane u faktorskim troškovima općih uvjeta, koji su sastavni dio troškovnika.
Pri rušenjima i izvođenju nadgradnje, izvođač će primjeniti takav redoslijed, tehnologiju i vrijeme izvođenja da se isključi opasnost oštećenja prostora koji ostaju u upotrebi. Spomenute mjere i radovi neće se posebno obračunavati.
Svi prijenosi materijala dobivenih rušenjem, unutar gradilišta, te odvoz na otpad ili privremeni deponij, sa raskrčenjem i čišćenjem terena, trebaju biti uključeni u jedničnoj cijeni radova na rušenju, i neće se priznati, ako nisu posebno opisani u stavci radova.
Količine u trškovniku računate su u adekvatno ugrađenom kompaktnom stanju materijala u konstrukcijama, te se neće priznati nikakve razlike između kompaktnog i rastresitog stanja.
Po završetku radova rušenja potrebno je sav otpadni materijal  sortirati prema tipu, te odvesti na deponiju određenu od strane općine ili županije, primjenjujući Zakon o otpadu (NN 178/04, 153/05, 111/06),  Zakon o zaštiti okoliša (NN 111/70).
</t>
  </si>
  <si>
    <t>1.01</t>
  </si>
  <si>
    <r>
      <t xml:space="preserve">Pripremno-završni radovi </t>
    </r>
    <r>
      <rPr>
        <sz val="10"/>
        <rFont val="Calibri"/>
        <family val="2"/>
      </rPr>
      <t xml:space="preserve">na gradilištu, uključivo: čišćenje od smeća, rušenje grmlja, uklanjanje i premještanje postojećih instalacija, priprema terena za iskolčenje građevine prema elaboratu iskolčenja, utvrđivanje visina, označavanje za iskop i postav gradilišne ograde. Teren mora biti očišćen i pripremljen za iskolčenje zgrade. Po završetku svih radova gradilište očistiti od otpadnog i građevinskog materijala te odstraniti privremene objekte i instalacije. </t>
    </r>
  </si>
  <si>
    <t>1.02</t>
  </si>
  <si>
    <t>m2</t>
  </si>
  <si>
    <t>PRIPREMNI RADOVI, RUŠENJA I DEMONTAŽE UKUPNO :</t>
  </si>
  <si>
    <t>2.00</t>
  </si>
  <si>
    <t xml:space="preserve">Zemljani radovi izvodit će se prema odobrenom glavnom projektu, pridržavajući se i primjenjujući važeće propise i norme.
Prije početka zemljanih radova obavezno iskolčiti gabarite objekta, te po potrebi postaviti druge potrebne oznake, označiti stalne visine, te snimiti postojeći teren radi obračuna količine iskopa.
Izvođenje radova na gradilištu započeti tek kada je ono uređeno prema odredbama Pravilnika o zaštiti na radu na privremenim gradilištima (NN 48/18).
Izvodač je dužan izvesti sav rad oko iskopa (ručnog ili strojnog) i to do bilo koje potrebne dubine, sa svim potrebnim pomoćnim radovima, kao što je niveliranje i planiranje, nabijanje površine, obrubljivanje stranica, osiguranje od urušavanja, postava potrebne ograde, crpljenje oborinske ili procjedne vode.
Predviđenu kategoriju tla u troškovniku treba provjeriti na gradilištu, ukoliko ne odgovara, ustanoviti ispravnu, i to unijeti u građevinski dnevnik, a što obostrano potpisuje nadzorni inženjer i inženjer gradilišta.
Ukoliko se prilikom iskopa naiđe na podzemnu vodu, utvrđenu geomehaničkim izvještajem obavijestiti će se investitor putem građevinskog dnevnika. Troškove crpljenja vode za normalan rad snosi izvoditelj, kao i naknadu za otežani rad. Crpljenje oborinske vode ukalkulirano je također u jediničnoj cijeni.
Ukoliko se prilikom iskopa pojave podzemni vodotoci ili se razina podzemne vode podigne iznad utvrđenih visina prema podacima u geomehaničkom izvještaju, crpljenje vode kod takvih izvanrednih stanja kao i naknada za otežani rad dodatno će se ugovoriti nakon verifikacije stanja po nadzornoj službi investitora.
Kod zatrpavanja nakon izvedbe temelja i instalacija u tlu i sl., treba materijal polijevati, kako bi se mogao bolje nabiti i dobiti potrebna zbijenost, a nabijanje izvesti u slojevima do najviše 30 cm, s vibro nabijačima ili žabama.
Sve nasipe izvesti u određenoj debljini, prema projektnoj dokumentaciji. Upotrebljeni materijal za nasip (šljunak, pijesak, tučenac) mora biti čist od organskih primjesa.
Po završetku gradnje izvršiti planiranje terena, te ukloniti nepotrebno s gradilišta, odakle će se ponovnu upotrijebiti za ugradbu, a preostalo odvesti na gradsku planirku. Prevezeni materijal računa se u sraslom stanju, dok se postotak za rastresitost ukalkulira u cijenu. U cijeni je uključena naplata deponije.
Kameni materijal koji se ugrađuje mora odgovarati propisima HRN EN 1262012003
Ovi uvjeti mijenjaju se ili nadponujuju opisima u pojedinim stavkama troškovnika.
</t>
  </si>
  <si>
    <t xml:space="preserve">Ukoliko dođe do zatrpavanja, urušavanja, odrona ili bilo koje druge štete nepažnjom izvodača (radi nedovoljnog podupiranja, razupiranja ili drugog nedovoljnog osiguranja), izvodač je dužan dovesti iskop u ispravno stanje, odnosno popraviti štetu bez posebne naknade.
Za sve stavke obuhvaćene troškovnikom zemljanih radova u jediničnu cijenu potrebno je uračunati sve horizontalne i vertikalne transporte, te utovar u vozilo, dok je odvoz suvišne zemlje od širokog iskopa i ostalih iskopa na deponiju obuhvaćen posebnom stavkom.
Radove na iskopu i konačno utvrdivanje temeljenja (pregled temeljnog tla) vršiti pod nadzorom ovlaštenog geomehaničara ili projektanta konstrukcije.
</t>
  </si>
  <si>
    <t>2.01</t>
  </si>
  <si>
    <r>
      <rPr>
        <b/>
        <sz val="10"/>
        <rFont val="Calibri"/>
        <family val="2"/>
      </rPr>
      <t>Strojno skidanje humusa</t>
    </r>
    <r>
      <rPr>
        <sz val="10"/>
        <rFont val="Calibri"/>
        <family val="2"/>
      </rPr>
      <t xml:space="preserve"> na parceli oko tlocrta građevine u dubini do gornje kote temeljnih traka novoprojektiranog dijela građevine, ali ne manje od 20 cm od kote zatečenog terena. Stavka uključuje odvoz na privremenu deponiju koju odredi investitor, udaljenosti do 15 km. Iskopani materijal će se koristiti za nasipavanje zelenih površina nakon izvedbe građevine, a višak će se odvesti na deponiju.</t>
    </r>
  </si>
  <si>
    <t>2.02</t>
  </si>
  <si>
    <t>m3</t>
  </si>
  <si>
    <t>2.03</t>
  </si>
  <si>
    <r>
      <rPr>
        <b/>
        <sz val="10"/>
        <rFont val="Calibri"/>
        <family val="2"/>
      </rPr>
      <t>Strojni iskop materijala</t>
    </r>
    <r>
      <rPr>
        <sz val="10"/>
        <rFont val="Calibri"/>
        <family val="2"/>
      </rPr>
      <t xml:space="preserve"> "C" ktg. za temelje širine 30 i 40 cm, dubine 60 cm. Izvodi se kompletni iskop do donje kote novih temelja. Stranice i dno moraju biti pravilni, točnosti od ±2 cm. U cijenu uključiti sve komplet, s transportom na deponiju udaljenosti do 20 km. </t>
    </r>
  </si>
  <si>
    <t>a/ temeljne trake zatvorenog dijela dogradnje 40/60</t>
  </si>
  <si>
    <t>b/ temeljne trake terase, prilazne rampe i prilaza skladišta 30/60</t>
  </si>
  <si>
    <t>2.04</t>
  </si>
  <si>
    <r>
      <rPr>
        <b/>
        <sz val="10"/>
        <rFont val="Calibri"/>
        <family val="2"/>
      </rPr>
      <t>Strojni iskop materijala</t>
    </r>
    <r>
      <rPr>
        <sz val="10"/>
        <rFont val="Calibri"/>
        <family val="2"/>
      </rPr>
      <t xml:space="preserve"> "C" ktg. za temelje stope stupova terase tlocrtnih dimenzija 80 x 80 cm, dubine 60 cm. Izvodi se kompletni iskop do donje kote novih temelja. Stranice i dno moraju biti pravilni, točnosti od ±2 cm. U cijenu uključiti sve komplet, s transportom na deponiju udaljenosti do 20 km. </t>
    </r>
  </si>
  <si>
    <r>
      <rPr>
        <b/>
        <sz val="10"/>
        <rFont val="Calibri"/>
        <family val="2"/>
      </rPr>
      <t>Dobava, nasipavanje, planiranje i nabijanje dobro graduiranog šljunka</t>
    </r>
    <r>
      <rPr>
        <sz val="10"/>
        <rFont val="Calibri"/>
        <family val="2"/>
      </rPr>
      <t xml:space="preserve">  između temljenih traka sa istovremenim polijevanjem vodom. Šljunak nabiti vibro pločom do bijenosti 40 Mpa. Obračun obujma u zbijenom stanju.
- na tako zaravnati sloj šljunka obavezno staviti pvc foliju kako šljunak ne bi upio vodu iz betona podne ploče terase tijekom betoniranja - sprečavanja nastanka površinskih pukotina
- kod zatrpavanja voditi brigu o temeljnom razvodu kanalizacije da se ne ošteti. Zaštititi je pijeskom ispod sa slojem debljine 10 cm, iznad tjemena cijevi slojem od 15 cm te bočno. Bočno pijesak dobro nabiti ručnim nabijačima da ne dođe do slijeganja temeljnog razvoda kanalizacije.</t>
    </r>
  </si>
  <si>
    <t>ZEMLJANI RADOVI UKUPNO:</t>
  </si>
  <si>
    <t>3.00</t>
  </si>
  <si>
    <t>BETONSKI i ARMIRANO-BETONSKI RADOVI</t>
  </si>
  <si>
    <t xml:space="preserve">Betonski i armiranobetonski radovi izvodit će se prema odobrenom glavnom projektu, pridržavajući se i primjenjujući važeće Zakone, propise i norme.
Prilikom isporuke cementa isporučioc je dužan dostaviti podatke i ateste. Za izradu betona predvida se prirodno granulirani šljunak ili drobijeni agregat. Kameni agregat mora biti dovoljno čvrst i postojan, ne smije sadržavati zemljanih i organskih sastojaka, niti drugih primjesa štetnih za beton i armaturu. Kameni agregat u pogledu kvalitete mora odgovarati važećim normama.
Sve vrste čelika moraju imati kompaktnu homogenu strukturu. Ne smiju imati nikakvih nedostataka, mjehura, pukotina ili vanjskih oštećenja. Prilikom isporuke betonskog čelika isporučilac je dužan dostaviti ateste koji garantiraju: vlačnu čvrstoću i varivost čelika.
U sve betonske i arm.betonske i montažne elemente potrebno je u toku betoniranja ugraditi potrebne čel. pločice, ankere za učvršćenje bravarije i limarije. Sve eventualne razlike i odstupanja na terenu utvrdit će se građevinskom knjigom.
</t>
  </si>
  <si>
    <t xml:space="preserve">Sve proboje potrebno je uskladiti sa projektima instalacija (elektrika, grijanje, vodovod i kanalizacija). Ovaj posao se neće posebno obračunavati, već ulazi u jediničnu cijenu betona i oplate. Ukoliko nije koja stavka dovoljno opisana ili je nejasna, izvodač radova mora zatražiti razjašnjenje od projektanta prije predaje ponude, jer se kasniji prigovori neće uzeti u obzir. Svi radovi moraju se izvesti stručno, sa prvorazrednim materijalom, prema uzancama i običajima struke, te prema opisu i uputama projektanta i statičara.
Izvodač radova dužan je kontinuirano pratiti izvedbu vertikalnosti i hodrizontalnosti elemenata konstrukcije sa geodetskom kontrolom te sve promjene glede sljegavanja objekta, a koje nisu u skladu s predviđanjima u projektu, obavijestiti projektanta konstrukcije i nadzornu služu investitora.
Kod ugradbe betona paziti da ne dođe do stvaranja gnijezda i segregacije betona. Naknadnu obradu arm. bet. zidova i stropova izvođač je dužan izvesti bez posebne naplate. Kod izrade betona potrebno je upotrijebiti istu vrstu cementa i agregata za nosivu konstrukciju projektiranog objekta.
Jedinična cijena treba obuhvatiti sav rad i materijal sa transportima za izvedbu pojedine stavke troškovnika i to: sav potreban rad, uključujući unutarnji transport, sav potreban materijal, zaštitu betonske i armirano betonske konstrukcije od djelovanja atmosferskih nepogoda, vručina, hladnoća i svu potrebnu njegu betona, polijevanje oplate prije ubacivanja betona, potrebna nabijanja betona kod ugradnje, izradu i usklađenje montažnih elemenata, ispitivanje cementa, agregata i betona.
Izvodač radova je dužan prije početka radova izraditi program kontrole kvalitete upotrebljavanih materijala. Budući da svi transporti - vanjski i unutarnji, horizontalni i vertikalni trebaju biti uključeni u jedinične cijene, izvodač prije davanja ponude dužan je proučiti tekstualni i grafički dio projektne dokumentacije, kao i stanje na terenu, te procijeniti sve parametre u svezi s transportima i predvidjeti primjerenu tehnologiju.
</t>
  </si>
  <si>
    <t xml:space="preserve">Skele i oplate moraju zadovoljiti mjerodavne hrvatske norme i europske norme EN 1065.
Oplata mora biti izrađena točno po mjerama konstruktivnih elemenata koji će se betonirati, i to sa svim potrebnim podupiračima. Unutarnje površine oplate moraju biti ravne, bilo da su horizontalne, vertikalne ili nagnute prema tome kako je to u crtežima predviđeno. Nastavci pojedinih dasaka ne smiju izlaziti iz ravnine, tako da nakon njihovog skidanja vidljive površine betona budu ravne i s oštrim rubovima, te da se osigura dobro brtvljenje i sprečavanje deformacija oplate. Kod premazivanja oplate ne smiju se upotrijebiti takvi premazi koji se ne bi mogli odstraniti sa gotove betonske površine ili bi nakon pranja ostale na njima mrlje.
Pod blanjanom ili glatkom oplatom podrazumijeva se oplata sa glatkim ravnim pločama ili daskama sa stisnutim sljubnicama da ne dođe do bet. curki na površini. Površina betona mora imati potpuno jednoliku strukturu i boju. Izvodač je dužan bez posebne naknade nakon skidanja oplate očistiti površinu betona od eventualnih bet. curki, ostataka premaza oplate i slično. Ostale vrste oplate gdje se želi posebne struktura betona opisane su u pojedinoj stavci troškovnika. Ukoliko u stavci nije ništa spomenuto, podrazumijeva se upotreba obične oplate. U jediničnim cijenama uključeni su svi horizontalni i vertikalni transporti.
U cijenu oplate uključiti sva podupiranja, učvršćenja, prilazne platforme i sl., te vlaženje i mazanje oplate. Skele (fasadne i radne) treba postaviti (montirati) čvrste i stabilne, prema Praviniku o zaštiti na radu u građevinarstvu, međusobno povezati, ukrutiti i osigurati od bilo kakvog pomicanja. Za skelu treba izvodač radova izraditi statički proračun i nacrt montaže skele. Izvana se skela mora osigurati ogradom od dasaka na visinu do 1 m od radnog poda, zatim skelu povezati i ukrutiti protiv horizontalnog pomicanja. Skela mora biti opskrbljena sa prilazima i osiguranim penjalicama za pristup na skelu. Rastavljanje i skidanje skele vrši se oprezno vodeči računa da se ne ošteti izvedena fasada.
</t>
  </si>
  <si>
    <t>TEMELJI</t>
  </si>
  <si>
    <t>3.01</t>
  </si>
  <si>
    <r>
      <rPr>
        <b/>
        <sz val="10"/>
        <rFont val="Calibri"/>
        <family val="2"/>
      </rPr>
      <t>Dobava i betoniranje podložnog betona ispod temelja.</t>
    </r>
    <r>
      <rPr>
        <sz val="10"/>
        <rFont val="Calibri"/>
        <family val="2"/>
      </rPr>
      <t xml:space="preserve"> 
Podložni beton izvodi se u debljini od 7 cm, marke betona C12/15e. </t>
    </r>
  </si>
  <si>
    <t>3.02</t>
  </si>
  <si>
    <r>
      <rPr>
        <b/>
        <sz val="10"/>
        <rFont val="Calibri"/>
        <family val="2"/>
      </rPr>
      <t>Dobava i betoniranje trakastih temelja</t>
    </r>
    <r>
      <rPr>
        <sz val="10"/>
        <rFont val="Calibri"/>
        <family val="2"/>
      </rPr>
      <t>. Širina temelja je 30 i 40 cm, a dubina je 60 cm. Izvesti betonom C25/30.</t>
    </r>
  </si>
  <si>
    <t>a) temeljne trake 30/60</t>
  </si>
  <si>
    <t>b) temljne trake 40/60</t>
  </si>
  <si>
    <t>3.03</t>
  </si>
  <si>
    <r>
      <rPr>
        <b/>
        <sz val="10"/>
        <rFont val="Calibri"/>
        <family val="2"/>
      </rPr>
      <t>Dobava i betoniranje temeljnih stopa za stupove terease</t>
    </r>
    <r>
      <rPr>
        <sz val="10"/>
        <rFont val="Calibri"/>
        <family val="2"/>
      </rPr>
      <t>. Stope su tlocrtnih dimenzija 80 x 80 cm i dubine 60 cm. Izvesti betonom C25/30.</t>
    </r>
  </si>
  <si>
    <t>NADTEMELJNI HOR. SERKLAŽI</t>
  </si>
  <si>
    <t>3.04</t>
  </si>
  <si>
    <r>
      <t xml:space="preserve">Dobava i betoniranje arm. bet. nadtemeljnih horizontalnih serklaža  </t>
    </r>
    <r>
      <rPr>
        <sz val="10"/>
        <rFont val="Calibri"/>
        <family val="2"/>
      </rPr>
      <t>širine</t>
    </r>
    <r>
      <rPr>
        <b/>
        <sz val="10"/>
        <rFont val="Calibri"/>
        <family val="2"/>
      </rPr>
      <t xml:space="preserve"> 25 i 30 cm, visine 25 cm</t>
    </r>
    <r>
      <rPr>
        <sz val="10"/>
        <rFont val="Calibri"/>
        <family val="2"/>
      </rPr>
      <t xml:space="preserve">, vodonepropusnim betonom C25/30, XC2,  u dvostranoj oplati.   </t>
    </r>
  </si>
  <si>
    <t>a) širine 25 cm</t>
  </si>
  <si>
    <t>BETON</t>
  </si>
  <si>
    <t>OPLATA</t>
  </si>
  <si>
    <t>b) širine 30 cm</t>
  </si>
  <si>
    <t>AB PLOČE</t>
  </si>
  <si>
    <t>3.05</t>
  </si>
  <si>
    <r>
      <t>Dobava i betoniranje ab betonske ploče poda zatvorenog dijela građevine, terase i ulaznog prilaza</t>
    </r>
    <r>
      <rPr>
        <sz val="10"/>
        <rFont val="Calibri"/>
        <family val="2"/>
      </rPr>
      <t xml:space="preserve"> betonom C25/30, debljine 12 cm. </t>
    </r>
  </si>
  <si>
    <t>a) zatvoreni dio građevine</t>
  </si>
  <si>
    <t>b) terasa i prilaz</t>
  </si>
  <si>
    <t>VERTIKALNI I HORIZONTALNI SERKLAŽI</t>
  </si>
  <si>
    <t>3.06</t>
  </si>
  <si>
    <r>
      <rPr>
        <b/>
        <sz val="10"/>
        <rFont val="Calibri"/>
        <family val="2"/>
      </rPr>
      <t xml:space="preserve">Dobava i betoniranje arm. betonskih vertikalnih serklaža </t>
    </r>
    <r>
      <rPr>
        <sz val="10"/>
        <rFont val="Calibri"/>
        <family val="2"/>
      </rPr>
      <t>betonom  C25/30 u oplati. 
Predvidjeti gdje je moguće, izvedbu vertikalnih serklaža bez oplate sa tipskim blokovima koji se naknadno zapinjavaju armaturom i zapunjuju betonom, paziti da se isti ne oštete kod betoniranja pumpom na dnu serklaža, puniti postepeno da ne dođe do prevelikog pritiska na te blokove koji onda pucaju, lome se, a beton teče van.</t>
    </r>
  </si>
  <si>
    <t>3.07</t>
  </si>
  <si>
    <r>
      <rPr>
        <b/>
        <sz val="10"/>
        <rFont val="Calibri"/>
        <family val="2"/>
      </rPr>
      <t xml:space="preserve">Dobava i betoniranje arm. betonskih horizontalnih serklaža  </t>
    </r>
    <r>
      <rPr>
        <sz val="10"/>
        <rFont val="Calibri"/>
        <family val="2"/>
      </rPr>
      <t xml:space="preserve">betonom  C25/30 u oplati. </t>
    </r>
  </si>
  <si>
    <t>NADVOJI</t>
  </si>
  <si>
    <t>3.08</t>
  </si>
  <si>
    <r>
      <rPr>
        <b/>
        <sz val="10"/>
        <rFont val="Calibri"/>
        <family val="2"/>
      </rPr>
      <t xml:space="preserve">Dobava i betoniranje arm. bet.nadvoja </t>
    </r>
    <r>
      <rPr>
        <sz val="10"/>
        <rFont val="Calibri"/>
        <family val="2"/>
      </rPr>
      <t>u zidovima debljine 25, pravokutnog presjeka, betonom C25/30 u trostranoj oplati. Visina podupiranja do 2,60 m od kote podne ab ploče. 
Predvidjeti gdje je moguće izvedbu tipskih, predgotovljenih nadvoja, dimezija prema tehničkim uputstvima proizvođača.</t>
    </r>
  </si>
  <si>
    <t>AB GREDE</t>
  </si>
  <si>
    <t>3.09</t>
  </si>
  <si>
    <r>
      <rPr>
        <b/>
        <sz val="10"/>
        <rFont val="Calibri"/>
        <family val="2"/>
      </rPr>
      <t>Dobava i betoniranje arm. bet.greda,</t>
    </r>
    <r>
      <rPr>
        <sz val="10"/>
        <rFont val="Calibri"/>
        <family val="2"/>
      </rPr>
      <t xml:space="preserve">  pravokutnog presjeka, betonom C25/30 ,u trostranoj oplati - vidljive strane u prostoru - glatka oplata. Visina podupiranja 2.80 m od kote podne ab ploče.</t>
    </r>
  </si>
  <si>
    <t xml:space="preserve"> </t>
  </si>
  <si>
    <t>ARMATURA</t>
  </si>
  <si>
    <t>3.10</t>
  </si>
  <si>
    <r>
      <t xml:space="preserve">Dobava, sijećenje, savijanje i postavljanje u oplatu betonskog željeza. </t>
    </r>
    <r>
      <rPr>
        <sz val="10"/>
        <rFont val="Calibri"/>
        <family val="2"/>
      </rPr>
      <t>U cijeni su svi potrebni jahači i plastični podmetači. Specifikacija prema statičkom proračunu.</t>
    </r>
  </si>
  <si>
    <t>MA 500/560</t>
  </si>
  <si>
    <t>kg</t>
  </si>
  <si>
    <t>RA 400/500</t>
  </si>
  <si>
    <t>ARMIRANO BETONSKI RADOVI UKUPNO:</t>
  </si>
  <si>
    <t>4.00</t>
  </si>
  <si>
    <t>IZOLATERSKI RADOVI</t>
  </si>
  <si>
    <r>
      <rPr>
        <b/>
        <sz val="10"/>
        <rFont val="Calibri"/>
        <family val="2"/>
      </rPr>
      <t>HIDROIZOLACIJSKI RADOVI</t>
    </r>
    <r>
      <rPr>
        <sz val="10"/>
        <rFont val="Calibri"/>
        <family val="2"/>
      </rPr>
      <t xml:space="preserve">
Ukoliko se naknadno ustanovi nesolidna izvedba, tj. pojave se prodori vode, izvoditelj mora uraditi sanaciju hidroizolacije na svoj trošak. Ako izvoditelj tijekom sanacije hidroizolacije na bilo koji način ošteti ili mora oštetiti ostale dijelove građevine, izvoditelj snosi sve troškove i te sanacije. Ako u projektu nema naznaka o dodatnim dilatacijama hidroizolacije, izvođač prema svom saznanju treba odlučiti da li je hidroizolaciju potrebno dilatirati još i na drugim mjestima osim na mjestu dilatacije konstrukcije. Izrada dilatacija uključena je u jediničnu cijenu izvedbe hidroizolacije. Svi građevinski, zanatski i drugi radovi koji prethode pojedinim izolacijama bilo da su u vezi s njima ili ne, ali čije uporedno, odnosno kasnije izvođenje stvara mogućnost da se izolacija ošteti, moraju se izvesti prije prema predviđenom redosljedu. Prije početka izvedbe izolacionih radova mora se kontrolirati ispravnost već izvršenih građevinskih, zanatskih i drugih radova koji bi mogli uticati na kvalitetu, sigurnost i trajnost izolacija. Izvođenje izolacionih radova mora biti takovo da pojedini dijelovi ili slojevi kao i cijela završna izolacija u potpunosti odgovara svojoj namjeni, zahtjevima dobre kvalitete, sigurnosti i dugotrajnosti.
</t>
    </r>
  </si>
  <si>
    <r>
      <rPr>
        <b/>
        <sz val="10"/>
        <rFont val="Calibri"/>
        <family val="2"/>
      </rPr>
      <t>TERMOIZOLATERSKI RADOVI</t>
    </r>
    <r>
      <rPr>
        <sz val="10"/>
        <rFont val="Calibri"/>
        <family val="2"/>
      </rPr>
      <t xml:space="preserve">
Potrebno je provjeravati da li se upotrebljavaju materijali predviđeni projektom, elaboratom uštede energije i toplinske zaštite te dostaviti certifikate proizvođača, kako za izolacioni materijal, tako i za sidra kojima se učvršćuju na konstrukciju. Za toplinsku izolaciju ravnih krovova ekstrudiranim polistirenom izvođač je obavezan dostaviti certirikat o zahtijevanoj tlačnoj čvrstoći materijala, a polaganje u svemu izvesti prema uputama proizvođača i raspisima u stavakama troškovnika. Uz navedene normizirane materijale, a pod uvjetom da je njihova primjena optimalna, upotrebljavaju se i druge vrste termoizolacijskog materijala, ukoliko za njih postoje domaći atesti izdani od kompetentne znanstveno-stručne institucije. Među takve spadaju razni suvremeni materijali toplinske izolacije (staklena vuna, tvrde ploče od poliuretana i na bazi fenolne pjene, ploče od drvenih vlakana vezanih Sorel cementom, ploče kombinirane od raznih toplinskoizolacijskih materijala itd.) pod različitim komercijalnim nazivima. Kod njihove primjene postupati po uputstvima proizvođača i institucija koje su vršile ispitivanje. Toplinsko-izolacijske slojeve ugraditi prema uputstvima proizvođača, elaboratu fizikalne zaštite, opisu u troškovniku i nacrtima. Izvedba treba biti takva da potencijalni toplinski mostovi budu eliminirani u svim detaljima.
</t>
    </r>
  </si>
  <si>
    <t>4.01</t>
  </si>
  <si>
    <r>
      <rPr>
        <b/>
        <sz val="10"/>
        <rFont val="Calibri"/>
        <family val="2"/>
      </rPr>
      <t xml:space="preserve">Dobava i izrada horizontalne hidroizolacije poda </t>
    </r>
    <r>
      <rPr>
        <sz val="10"/>
        <rFont val="Calibri"/>
        <family val="2"/>
      </rPr>
      <t xml:space="preserve">s jednim hladnim premazom resitolom i 2 sloja bitumenske trake za zavarivanje debljine 2 x  4 mm, 2x V-4. Hidroizolaciju izvoditi sa preklopima min. 10 cm i potpuno zavarenu na uzdužnim i poprečnim preklopima. Ljepenku variti punoplošno na prethodno očišćenu, odmašćenu i poravnatu površinu.
Izolacija se postavlja još i po vanjskom obodu kuće u visini od 30 cm mjereno od gornje kote ab podne ploče i prema temeljnoj traci do 15 cm ispod gornje kote temljene trake. Stavka obuhvaća i izvedbu holkera na uvalnom spoju horizontalnog nadtemeljnog serklaža i temeljne trake, radi osiguranja blagog prijelaza hidroizolacije (obuhvaćeno u zidraskim radovima).
Na pozicijama vertikalnih serklaža ne smije se nanosti ljepenka ni resitol. Koristiti polimernu izolaciju koju valja adekvatno, kompatibilnim sredstvom spojiti sa bitumenskom ljepenkom.
</t>
    </r>
  </si>
  <si>
    <t>a) zatvoreni dio objekta</t>
  </si>
  <si>
    <t>ALTERNATIVA ZA HIDROIZOLACIJU: Dvokomponentna, visokoelastična, cementno vezana, vodonepropusna masa jednakovrijedna kao Hidrostop elastik proizvođača KEMA. Podloga mora biti čista, čvrsta, nosiva, stabilna, ravna, na njoj ne smije biti masnoće, nevezanih čestica te vodoodbojnih elemenata, oplatnih ulja, premaza i drugih nanosa koji smanjuju prionljivost. Prije nanosa mase podlogu navlažimo čistom vodom. Hidroizloaciju izvoditi striktno prema tehničkim uputama proizvođača.</t>
  </si>
  <si>
    <t>ml</t>
  </si>
  <si>
    <r>
      <rPr>
        <b/>
        <sz val="10"/>
        <rFont val="Calibri"/>
        <family val="2"/>
      </rPr>
      <t>Dobava i postavljanje krovne folije</t>
    </r>
    <r>
      <rPr>
        <sz val="10"/>
        <rFont val="Calibri"/>
        <family val="2"/>
      </rPr>
      <t xml:space="preserve"> jednakovrijedno</t>
    </r>
    <r>
      <rPr>
        <b/>
        <sz val="10"/>
        <rFont val="Calibri"/>
        <family val="2"/>
      </rPr>
      <t xml:space="preserve"> </t>
    </r>
    <r>
      <rPr>
        <sz val="10"/>
        <rFont val="Calibri"/>
        <family val="2"/>
      </rPr>
      <t>kao URSA SECO 0.02, za na krov (na daščanu oplatu) s potrebnim preklopima. Količina prema stvarnoj površini. Ugradnja u svemu prema tehničkim uputama proizvođača.</t>
    </r>
  </si>
  <si>
    <t>a) Zatvoreni dio objekta</t>
  </si>
  <si>
    <t>b) Nadstrešnica terase</t>
  </si>
  <si>
    <t>IZOLATERSKI RADOVI UKUPNO :</t>
  </si>
  <si>
    <t>5.00</t>
  </si>
  <si>
    <t>ZIDARSKI RADOVI</t>
  </si>
  <si>
    <t xml:space="preserve">Prije početka zidanja zidova potrebno je kontrolirati čvrstoću i dozvoljena odstupanja od dimenzija opeke, a prema važećim normativima. U tijeku građenja kontrolirati okomitost i ravninu ziđa, te geometriju zidova u odnosu na projekt. Spoj zida od opeke sa betonskim zidom ili stupom mora biti izveden u skladu sa propisom o zidanju na seizmičkom području. Zidanje kod temperature ispod 0°C nije dozvoljeno. Opeka za zidanje mora biti prvoklasna sa minimalnim odstupanjima po HRN-u. Za nosive zidove ne smiju se upotrebljavati elementi od pečene gline marke niže od M 10. Obavezno osigurati sve predviđene otvore i "žljebove" za ugradnju stolarije, bravarije i za montažu instalacjja, jer se ovaj posao neće posebno obračunavati, već je sadržan u jediničnoj cijeni stavke zidanja.
Pijesak za žbukanje mora biti čist od organskih primjesa, (ako ih ima treba ih pranjem otkloniti) oštar i prosijan. Kvaliteta vapna mora odgovarati normama. Za izradu morta upotrijebiti cement HRN EN 413-1:2004. 
Žbukanje zidova i arm. betonske konstrukcije vršiti u pogodno vrijeme, kad su potpuno suhi, te u optimalnoj temperaturi. Žbukanje treba izbjegavati za vrijeme zimskih niskih i Ijetnih visokih temperatura, jer tada može doći do smrzavanja, odnosno prebrzog sušenja žbuke. Fina žbuka se nanosi na zid tako da se dobije posve ravna i glatka površina zida, a uglovi i bridovi, te spojevi zida i stropa se izvode "oštro" pod pravim kutem, ukoliko u opisu rada nije drugačije označeno. Gotova smjesa morta mora odgovarati točnom opisu rada, omjerima ili markama po količinama materijala označenim normama, kao i propisanoj čvrstoći morta. Ukoliko nije u opisu rada drugačije označeno, obračun kvadrature izvršiti po prosječnim normama. Povečanje zbog postotka otvora za vanjske plohe treba ukijučiti u jediničnu cijenu jer se isto ne plaća po koeficijentu povećanja, zasebno žbukanje zidova mora se izvesti u skladu sa projektom uz prethodnu provjeru kvalitete zidane konstrukcije, u pogledu geometrije i čvrstoće, posebno na betonskim dijelovima, gdje se moraju odstraniti eventualne masnoće od sredstva, kojima se premazuje oplata radi lakšeg odvajanja od betona. Ovim radovima obuhvaćena je obrada vanjskih površina objekta sa izvedbom završne obrade zidova, kao nanošenje završnog sloja direktno na betonske površine ili ožbukane zidove. Kod radova gdje je uz ugradbu materijala označena i dobava, isti treba uključiti, a takoder i eventualnu izradu pojedinih elemenata koji se izvode na gradilištu i ugraduju montažno.
</t>
  </si>
  <si>
    <t>5.01</t>
  </si>
  <si>
    <r>
      <rPr>
        <b/>
        <sz val="10"/>
        <rFont val="Calibri"/>
        <family val="2"/>
      </rPr>
      <t>Dobava i izrada "holkera" od cementnog morta</t>
    </r>
    <r>
      <rPr>
        <sz val="10"/>
        <rFont val="Calibri"/>
        <family val="2"/>
      </rPr>
      <t xml:space="preserve"> na spoju nadtemeljnih serklaža i temeljnih traka. Holkere izvesti prije postave izvedbe hidroizolacije sokla podnožja zgrade (stavka 4.01 izolaterskih radova).</t>
    </r>
  </si>
  <si>
    <r>
      <rPr>
        <b/>
        <sz val="10"/>
        <rFont val="Calibri"/>
        <family val="2"/>
      </rPr>
      <t xml:space="preserve">Dobava i zidanje NOSIVIH ZIDOVA od blok </t>
    </r>
    <r>
      <rPr>
        <sz val="10"/>
        <rFont val="Calibri"/>
        <family val="2"/>
      </rPr>
      <t xml:space="preserve">opeke u debljini zida 25 cm. Zid se zida od šuplje blok opeke vel. 37.25x25x23,8 cm, zida se u tankoslojnom termo mortu TM 10 prema uputama proizvođača. U cijenu je uključen sav rad i materijal te potrebna skela. </t>
    </r>
  </si>
  <si>
    <t>paušal</t>
  </si>
  <si>
    <t>ZIDARSKI RADOVI UKUPNO:</t>
  </si>
  <si>
    <t>6.00</t>
  </si>
  <si>
    <t>TESARSKI RADOVI</t>
  </si>
  <si>
    <t xml:space="preserve">Pri izvođenju drvenih konstrukcija i oplata obavezno se pridržavati propisanih normi za projektiranje i izvođenje (tehnički uvjeti). Svi radovi moraju biti izvedeni stručno i solidno prema postojećim propisima, a u skladu sa troškovnikom i projektom. Nekvalitetan materijal mora izvođač: o svom trošku otkloniti sa gradilišta.
Okov koji se upotrebljava za učvršćenje krovne konstrukcije mora biti kvalitetan, varena mjesta nesagoriva, a sve površine koje ostaju vidljive prije ugrađivanja moraju se dva puta premazati temeljnom bojom. lzvodač mora upotrijebiti materijale koji su predviđeni nacrtom i troškovnikom. Ukoliko izvodač želi promijeniti vrstu materijala mora za isto tražiti odobrenje od investitora, ali isto ne smije ići na štetu kvalitete.
Prije početka rada obavezno uzeti mjere na gradilištu. U jediničnoj cijeni pojedine stavke sadržan je sav rad i materijal, uskladištenje, osiguranje od oštečenja, kvara ili krađe, svi prijenosi i prijevozi, tako da je jedinićna cijena konačna. Ukoliko se pokaže potreba, mora izvodač izvršiti ispitivanje kvalitete upotrebljenog materijala ili dokazati njihovu kvalitetu. Sve nejasnoće u projektu ili troškovniku mora izvodač, razjasniti sa projektantom prije početka rada, te eventualne dopune ili izmjene uvesti u građevinski dnevnik. Obračun radova vrši se prema stvarno izvedenim količinama i prema "Prosječnim normama u građevinarstvu", ukoliko nije pojedinom stavkom troškovnika drugačije određeno. Ukoliko za drvenu građu krovišta nije navedena vrsta drveta, podrazumijeva se crnogorica II klase.
U cijeni izrade krovišta uključeno je i izrada svih detalja u konstrukciji kao što su otvori za krovne prozore i prolaz dimnjaka, te svi pomoćni dijelovi konstrukcije sa potrebnim glavnim i pomoćnim (pričvrsnim) materijaiima. U jediničnim cijenama uključeni su svi horizontalni i vertikalni transporti.
Oplate, kao i razna razupiranja, moraju imati takvu sigurnost i krutost da bez slijegavanja i štetnih deformacija mogu primiti opterečenja i utjecaje koji nastaju za vrijeme izvedbe radova. Te konstrukcije moraju biti tako izvedene da osiguravaju punu sigurnost radnika i sredstava rada, kao i sigurnost prolaznika, prometa, susjednih objekata i okolice.
</t>
  </si>
  <si>
    <t>6.01.</t>
  </si>
  <si>
    <r>
      <rPr>
        <b/>
        <sz val="10"/>
        <rFont val="Calibri"/>
        <family val="2"/>
      </rPr>
      <t>Montaža, demontaža i amortizacija</t>
    </r>
    <r>
      <rPr>
        <sz val="10"/>
        <rFont val="Calibri"/>
        <family val="2"/>
      </rPr>
      <t xml:space="preserve"> </t>
    </r>
    <r>
      <rPr>
        <b/>
        <sz val="10"/>
        <rFont val="Calibri"/>
        <family val="2"/>
      </rPr>
      <t xml:space="preserve">cijevne fasadne skele. 
</t>
    </r>
    <r>
      <rPr>
        <sz val="10"/>
        <rFont val="Calibri"/>
        <family val="2"/>
      </rPr>
      <t>U cijenu uključiti i demontažu i ponovnu montažu na mjestima gdje će zahtijevati tehnološki slijed radova ili će se zbog izvedbe drugih radova morati privremeno ukloniti. Visina zadnje platforme skele minimalno 250 cm od kote terena. Na minimalnu visnu zadnje platforme dodati još 100 cm ograde prema pravilima zaštite na radu.</t>
    </r>
  </si>
  <si>
    <t>6.03</t>
  </si>
  <si>
    <r>
      <rPr>
        <b/>
        <sz val="10"/>
        <rFont val="Calibri"/>
        <family val="2"/>
      </rPr>
      <t>Dobava i izrada drvenog kosog krovišta zatvorenog dijela građevine</t>
    </r>
    <r>
      <rPr>
        <sz val="10"/>
        <rFont val="Calibri"/>
        <family val="2"/>
      </rPr>
      <t xml:space="preserve"> u nagibu od 45º iz crnogorice II klase. U cijeni izrada kompletnog krovišta koje se izrađuje od veznih greda 14/20, stupova visulje 14/14, kosnika 14/14, ruka 10/12, sljemene grede 14/18, nazidnica 14/16, ulavne i grebene grede 14/18, rogova 10/14 na osnom razmaku od cca 80 cm. Prije ugradbe građu je potrebno zaštiti antiinsekticidnim premazima. Cijana uključuje sav potreban rad, transport, materijal, premazivanje zaštitnim sredstvima, potrebna spojna sredstva i pribor za pričvršćenje. Sve izvesti prema detalju, statičkom proračunu i dogovoru s projektantom, do potpune funkcionalnosti. obračun po m2 tlocrtne površine. 
Vidljivi dio krovišta nad glavnom dvoranom potrebno prethodno uredno i pravilno obraditi hoblanjem te dodatno zaštiti lazurom u boji prema izboru projektanta. </t>
    </r>
  </si>
  <si>
    <r>
      <rPr>
        <b/>
        <sz val="10"/>
        <rFont val="Calibri"/>
        <family val="2"/>
      </rPr>
      <t>Dobava i pričvršćenje</t>
    </r>
    <r>
      <rPr>
        <sz val="10"/>
        <rFont val="Calibri"/>
        <family val="2"/>
      </rPr>
      <t xml:space="preserve"> </t>
    </r>
    <r>
      <rPr>
        <b/>
        <sz val="10"/>
        <rFont val="Calibri"/>
        <family val="2"/>
      </rPr>
      <t>daščane oplate</t>
    </r>
    <r>
      <rPr>
        <sz val="10"/>
        <rFont val="Calibri"/>
        <family val="2"/>
      </rPr>
      <t xml:space="preserve"> debljine 24 mm na kosom krovu zatvorenog dijela građevine i nadstrešnice terase. Prije ugradbe građu je potrebno zaštiti antiinsekticidnim premazima. U cijeni izrada otvora za ventilacije i pripasivanje iz sve proboje i istake krova. Obračun po m2 stvarne površine. Vidljivi dio dašćane oplate nadstrešnice terase dodatno zaštiti lazurom u boji prema izbru projektanta. </t>
    </r>
  </si>
  <si>
    <t>a) dvostrešno krovište</t>
  </si>
  <si>
    <t>6.04</t>
  </si>
  <si>
    <r>
      <t>Dvostruko letvanje</t>
    </r>
    <r>
      <rPr>
        <sz val="10"/>
        <rFont val="Calibri"/>
        <family val="2"/>
      </rPr>
      <t xml:space="preserve"> kosog krovišta zatvorenog dijela građevine i krova nadstrešnice terase. Donje letve su veličine. 5x3 cm, a gornje 5/5 cm. U cijeni dvostruko letvanje, zaštita drvocitom, a obračun po m2 stvarne površine.</t>
    </r>
  </si>
  <si>
    <t>a) glavno krovište</t>
  </si>
  <si>
    <t>TESARSKI RADOVI UKUPNO</t>
  </si>
  <si>
    <t>7.00</t>
  </si>
  <si>
    <t>KROVOPOKRIVAČKI RADOVI</t>
  </si>
  <si>
    <r>
      <rPr>
        <b/>
        <sz val="10"/>
        <rFont val="Calibri"/>
        <family val="2"/>
      </rPr>
      <t xml:space="preserve">Dobava i pokrivanje krova  pokrovom od crijepa </t>
    </r>
    <r>
      <rPr>
        <sz val="10"/>
        <rFont val="Calibri"/>
        <family val="2"/>
      </rPr>
      <t xml:space="preserve">vrste i boje prema želji investitora - U cijeni kompletno pokrivanje sa svim potrebnim elementima za 1 red, završni red, crijepovi za odzračivanje, crijepovi - snjegobrani, postavljeni u 4 reda prema uputi proizvođača crijepa, kompleti za odzračivanje kanalizacionih i ventilacionih vertikala, antene i sl. Obračun po m2 pokrivene površine. </t>
    </r>
  </si>
  <si>
    <t>pokrov</t>
  </si>
  <si>
    <t>odrzačni elementi 1/10m2</t>
  </si>
  <si>
    <t>element za antenu</t>
  </si>
  <si>
    <t>7.02</t>
  </si>
  <si>
    <r>
      <rPr>
        <b/>
        <sz val="10"/>
        <rFont val="Calibri"/>
        <family val="2"/>
      </rPr>
      <t>Dobava i</t>
    </r>
    <r>
      <rPr>
        <sz val="10"/>
        <rFont val="Calibri"/>
        <family val="2"/>
      </rPr>
      <t xml:space="preserve"> </t>
    </r>
    <r>
      <rPr>
        <b/>
        <sz val="10"/>
        <rFont val="Calibri"/>
        <family val="2"/>
      </rPr>
      <t>pokrivanje sljemena žljebnjacima</t>
    </r>
    <r>
      <rPr>
        <sz val="10"/>
        <rFont val="Calibri"/>
        <family val="2"/>
      </rPr>
      <t xml:space="preserve"> boje kao i crijep koji se polažu pomoću kopči, a u svemu  prema uputama proizvođača crijepa. Obračun po ml, a u cijeni sve navedeno.</t>
    </r>
  </si>
  <si>
    <t>KROVOPOKRIVAČKI RADOVI UKUPNO:</t>
  </si>
  <si>
    <t>8.00</t>
  </si>
  <si>
    <t>LIMARSKI RADOVI</t>
  </si>
  <si>
    <t>ŽLIJEBOVI</t>
  </si>
  <si>
    <t>8.01</t>
  </si>
  <si>
    <r>
      <t xml:space="preserve">Montaža horizontalnog visećeg žlijeba krova </t>
    </r>
    <r>
      <rPr>
        <sz val="10"/>
        <rFont val="Calibri"/>
        <family val="2"/>
      </rPr>
      <t>iz lima debljine 0.70 mm jednakovrijednog kao lim proizvođaća Prefa. Lim žlijeba u boji prema izboru projektanta. Pričvršćenje žlijeba kukama od plosnatog rosfrei lima 30/5 mm na svakom rogu.</t>
    </r>
    <r>
      <rPr>
        <b/>
        <sz val="10"/>
        <rFont val="Calibri"/>
        <family val="2"/>
      </rPr>
      <t xml:space="preserve"> </t>
    </r>
    <r>
      <rPr>
        <sz val="10"/>
        <rFont val="Calibri"/>
        <family val="2"/>
      </rPr>
      <t>Odvodnja u krovnu vertikalu izvodi se okomito u nivou dna horizontalnog žlijeba. Spoj pokrova brtviti elastičnim brtvenim trakama. Polaže se zajedno sa metalnim nosačima prema detalju. Cijena uključuje sav potreban rad, materijal, pribor i sredstva za izradu. Sve izvesti po detaljima, tehničkim uputama proizvođača, uzancama struke do potpune gotovosti i funkcionalnosti. Prije izrade uskladiti i ovjeriti detalje u dogovoru s projektantom.</t>
    </r>
  </si>
  <si>
    <t>8.02</t>
  </si>
  <si>
    <r>
      <t xml:space="preserve">Montaža vertikalnih žlijebova za odvod krovne vode </t>
    </r>
    <r>
      <rPr>
        <sz val="10"/>
        <rFont val="Calibri"/>
        <family val="2"/>
      </rPr>
      <t>iz lima debljine 0.70 mm jednakovrijednog kao lim proizvođaća Prefa. Presjek vertikala žlijeba prema projektu. Pričvršćenje obujmicama na svakih 150 cm na zid. Cijena uključuje sav potreban rad, materijal, pribor i sredstva za izradu. Sve izvesti po detaljima, tehničkim uputama proizvođača, uzancama struke do potpune gotovosti i funkcionalnosti. Prije izrade uskladiti i ovjeriti detalje u dogovoru s projektantom.</t>
    </r>
  </si>
  <si>
    <t>OPŠAVI</t>
  </si>
  <si>
    <t>8.03</t>
  </si>
  <si>
    <r>
      <rPr>
        <b/>
        <sz val="10"/>
        <rFont val="Calibri"/>
        <family val="2"/>
      </rPr>
      <t>Izrada, dobava i montaža bočnih kosih opšava strehe jednostrešnog i dvostrešnog krovišta,</t>
    </r>
    <r>
      <rPr>
        <sz val="10"/>
        <rFont val="Calibri"/>
        <family val="2"/>
      </rPr>
      <t xml:space="preserve"> aluminijskim limom debljine 1 mm, r.š. cca 30 cm. Lim polagati na sloj krovne ljepenke. Cijena uključuje sav potreban rad, materijal, pribor i sredstva za izradu. Sve izvesti po detaljima, tehničkim uputama proizvođača, uzancama struke do potpune gotovosti i funkcionalnosti. Prije izvedbe uskladiti i ovjeriti detalje u dogovoru sa projektantom. </t>
    </r>
  </si>
  <si>
    <t>8.05</t>
  </si>
  <si>
    <r>
      <rPr>
        <b/>
        <sz val="10"/>
        <rFont val="Calibri"/>
        <family val="2"/>
      </rPr>
      <t xml:space="preserve">Izrada, dobava i montaža mušne mrežice na otvoru za ventilaciju tj. na spoju fasade i pogleda dašćane oplate dvostrešnog krova. </t>
    </r>
    <r>
      <rPr>
        <sz val="10"/>
        <rFont val="Calibri"/>
        <family val="2"/>
      </rPr>
      <t>Mrežicu izvesti od nekorodirajućeg pocinčanog lima debljine 0,70 mm,  r.š. cca 20 cm. Sve izvoditi po projektu, detaljima i dogovoru s projektantom. U cijenu uključiti sav potreban rad, dobavu i postavu mušne mrežice, zaštitna sredstva i pribor za pričvršćenje.</t>
    </r>
  </si>
  <si>
    <t>8.06</t>
  </si>
  <si>
    <r>
      <rPr>
        <b/>
        <sz val="10"/>
        <rFont val="Calibri"/>
        <family val="2"/>
      </rPr>
      <t xml:space="preserve">Izrada, dobava i montaža mušne mrežice na otvoru za ventilaciju na završetku strehe drvenog krovišta. </t>
    </r>
    <r>
      <rPr>
        <sz val="10"/>
        <rFont val="Calibri"/>
        <family val="2"/>
      </rPr>
      <t>Mrežicu izvesti od nekorodirajućeg pocinčanog lima debljine 0,70 mm,  r.š. cca 20 cm. Sve izvoditi po projektu, detaljima i dogovoru s projektantom. U cijenu uključiti sav potreban rad, dobavu i postavu mušne mrežice, zaštitna sredstva i pribor za pričvršćenje.</t>
    </r>
  </si>
  <si>
    <t>8.07</t>
  </si>
  <si>
    <t>LIMARSKI RADOVI UKUPNO:</t>
  </si>
  <si>
    <t>OBRTNIČKI RADOVI</t>
  </si>
  <si>
    <t xml:space="preserve">OSTALI OBRTNIČKI RADOVI </t>
  </si>
  <si>
    <t>RAZNA BRVARIJA</t>
  </si>
  <si>
    <r>
      <t xml:space="preserve">Dobava, izrada i montaža čelične pocinčane papuča za prihvat podrožnice nadstrešnice terase. </t>
    </r>
    <r>
      <rPr>
        <sz val="10"/>
        <rFont val="Calibri"/>
        <family val="2"/>
      </rPr>
      <t>Papuča trebaju obuhvatiti drvenu podrožnicu dimnezija 16 x 16 cm. Ugradnja papuče prije izvođenja slojeva poda terase. Fiksiranje papuča u ab horizontalni serklaž vijcima tipa Fischer.</t>
    </r>
  </si>
  <si>
    <r>
      <t xml:space="preserve">Dobava, izrada i montaža čeličnih pocinčanih papuča za stupove nadstrešnice terase. </t>
    </r>
    <r>
      <rPr>
        <sz val="10"/>
        <rFont val="Calibri"/>
        <family val="2"/>
      </rPr>
      <t>Papuče trebaju obuhvatiti drvene stupove presjek 16 x 16 cm, koji su odmaknuti od podne konstrukcije. Ugradnja papuče prije izvođenja slojeva poda terase. Fiksiranje papuča u ab podnu betonsku ploču vijcima.</t>
    </r>
  </si>
  <si>
    <t>REKAPITULACIJA</t>
  </si>
  <si>
    <t>A/ GRAĐEVINSKI RADOVI</t>
  </si>
  <si>
    <t>1.00  PRIPREMNI RADOVI, RUŠENJA I DEMONTAŽE</t>
  </si>
  <si>
    <t>UKUPNO</t>
  </si>
  <si>
    <t>2.00  ZEMLJANI RADOVI</t>
  </si>
  <si>
    <t>3.00  BETONSKI I ARMIRANO BETONSKI RADOVI</t>
  </si>
  <si>
    <t>4.00  IZOLATERSKI RADOVI</t>
  </si>
  <si>
    <t>5.00  ZIDARSKI RADOVI</t>
  </si>
  <si>
    <t>6.00  TESARSKI RADOVI</t>
  </si>
  <si>
    <t>7.00  KROVOPOKRIVAČKI RADOVI</t>
  </si>
  <si>
    <t>8.00  LIMARSKI RADOVI</t>
  </si>
  <si>
    <t>B/ ZANATSKI RADOVI</t>
  </si>
  <si>
    <r>
      <rPr>
        <b/>
        <sz val="10"/>
        <rFont val="Calibri"/>
        <family val="2"/>
        <scheme val="minor"/>
      </rPr>
      <t>NAPOMENA:</t>
    </r>
    <r>
      <rPr>
        <sz val="10"/>
        <rFont val="Calibri"/>
        <family val="2"/>
        <scheme val="minor"/>
      </rPr>
      <t xml:space="preserve"> U svim stavkama gdje se radi definiranja tehničkih svojstava i minimalnih tehničkih uvjeta predmeta nabave navodi tip i prozvođač predmeta nabave (kao tip…, proizvođač...), može se nuditi i neki drugi, istih ili odgovarajućih svojstava. </t>
    </r>
  </si>
  <si>
    <t>Napomena: El. brojilo s uklopnim satom (MTK prijemnikom) kao i priključni</t>
  </si>
  <si>
    <t>samostojeći kabel ormarić PMO, se dobavljaju u sklopu</t>
  </si>
  <si>
    <t>izvođenja el. priključka građevine</t>
  </si>
  <si>
    <t>Br.</t>
  </si>
  <si>
    <t>Naziv</t>
  </si>
  <si>
    <t>jed.mjera</t>
  </si>
  <si>
    <t>Količina</t>
  </si>
  <si>
    <t>Jedinična cijena
(kn)</t>
  </si>
  <si>
    <t>Ukupna cijena
(kn)</t>
  </si>
  <si>
    <t>1.</t>
  </si>
  <si>
    <t>kpl</t>
  </si>
  <si>
    <t>Razdjelnica RP:</t>
  </si>
  <si>
    <t>2.</t>
  </si>
  <si>
    <t>Dobava, polaganje, spajanje i pogonsko priključenje glavnog voda do RP, uključivo cijevi i potreban spojni, montažni, razvodni materijal i pribor i sa radovima do potpune funkcionalnosti:</t>
  </si>
  <si>
    <t>- i.c. Ø 32 mm</t>
  </si>
  <si>
    <t>3.</t>
  </si>
  <si>
    <t>4.</t>
  </si>
  <si>
    <t>5.</t>
  </si>
  <si>
    <t>Dobava i polaganje instalacijskih kanala i cijevi u zidu i plafonu, računajući sav potreban instalacioni materijal i pribor i sa svim potrebnim radovima do potpune funkcionalnosti:</t>
  </si>
  <si>
    <t xml:space="preserve"> - instalacijska PET cijev Ø 23 mm</t>
  </si>
  <si>
    <t xml:space="preserve"> - instalacijska PET cijev Ø 16 mm</t>
  </si>
  <si>
    <t xml:space="preserve"> - instalacijska PET cijev Ø 13,5 mm</t>
  </si>
  <si>
    <t>Dobava, polaganje vodova, spajanje i pogonsko priključenje vodova za izjednačenje potencijala u pod i pod žbuku, povezivanje u kutiji za izjednačenje potencijala, uključivo sav potreban spojni, montažni, razvodni materijal i pribor i sa radovima do potpune funkcionalnosti:</t>
  </si>
  <si>
    <t>- kutija za izjednačenje potencijala</t>
  </si>
  <si>
    <t>- Fe/Zn 25x4 mm</t>
  </si>
  <si>
    <t>- obujmice i ostali materijal</t>
  </si>
  <si>
    <t>Dobava potrebnog instalacijskog, montažnog materijala i pribora, nespecificiranog, sa svim potrebnim radovima do potpune funkcionalnosti.</t>
  </si>
  <si>
    <t>SVEUKUPNO:</t>
  </si>
  <si>
    <t xml:space="preserve">Dobava, ugradnja i pogonsko spajanje priključnog ormarića ITO s krone regletama 2x10, uključujući sav potreban instalacioni, montažni i spojni materijal i pribor i sa svim radovima do potpune funkcionalnosti </t>
  </si>
  <si>
    <t>Polaganje i pogonsko spajanje telefonskog kabela, uključujući zaštitnu cijev i sav potreban instalacioni i spojni materijal i pribor i sa svim radovima do potpune funkcionalnosti:</t>
  </si>
  <si>
    <t>·         instalacijska PET cijev Ø16 mm</t>
  </si>
  <si>
    <t>Dobava potrebnog instalacijskog, montažnog materijala i pribora, nespecificiranog, sa svim potrebnim radovima do potpune funkcionalnosti, u visini 10% radova</t>
  </si>
  <si>
    <t>kom.</t>
  </si>
  <si>
    <t>Dobava, polaganje i spajanje kabela J-Y(St)Y 2x2x0,8 mm za spajanje elemenata SOS sustava. U cijenu uključiti i plastičnu savitljivu cijev Ø16 mm</t>
  </si>
  <si>
    <t>1. 3 INSTALACIJA SUSTAVA ZAŠTITE OD DJELOVANJA MUNJE</t>
  </si>
  <si>
    <t>Dobava trake Fe/Zn 25x4 mm i izvedba uzemljivačkog prstena temeljnog uzemljivača, uključujući sav potreban materijal i pribor i sa svim radovima do potpune funkcionalnosti:</t>
  </si>
  <si>
    <t>- pocinčana traka Fe/Zn 25x4 mm</t>
  </si>
  <si>
    <t>- spajanje Fe/Zn trake s postojećim izvodom postojećeg uzemljivača</t>
  </si>
  <si>
    <t>Dobava trake Fe/Zn 25x4 mm i izvedba zemljovoda od uzemljivača do mjernog spoja i do metalnih masa u građevini i na građevini (razdjelnica, metalne konstrukcije građevine i opreme i dr.) i sa svim radovima do potpune funkcionalnosti.</t>
  </si>
  <si>
    <t>Dobava potrebnog materijala i izvedba potrebnih nespecificiranih radova.</t>
  </si>
  <si>
    <t xml:space="preserve">                                REKAPITULACIJA:</t>
  </si>
  <si>
    <t>ELEKTROINSTALACIJA</t>
  </si>
  <si>
    <t>RASVJETA</t>
  </si>
  <si>
    <t>MREŽNA INSTALACIJA</t>
  </si>
  <si>
    <t>SUSTAV ZAŠTITE OD DJELOVANJA MUNJE</t>
  </si>
  <si>
    <t>SOS SUSTAVA SIGNALIZACIJE WC-a ZA INVALIDE</t>
  </si>
  <si>
    <t>SVEUKUPNO (kn)::</t>
  </si>
  <si>
    <t>PDV (25%)</t>
  </si>
  <si>
    <t>UKUPNO s PDV-om</t>
  </si>
  <si>
    <t>INVESTITOR: Općina Sveti Ilija, Trg Josipa Godrijana 2</t>
  </si>
  <si>
    <t>ZAJEDNIČKA OZNAKA PROJEKTA : 4/2019</t>
  </si>
  <si>
    <t>DATUM : listopad, 2019.</t>
  </si>
  <si>
    <t>GLAVNI PROJEKTANT: Hrvoje Višnjarić mag.ing.arch.</t>
  </si>
  <si>
    <t>GRAĐEVINA: FORMIRANJE PARCELE I IZGRADNJA GRAĐEVINE JAVNE NAMJENE U KRIŽANCU</t>
  </si>
  <si>
    <t>UKUPNA REKAPITULACIJA TROŠKOVNIKA</t>
  </si>
  <si>
    <t>PDV 25%</t>
  </si>
  <si>
    <t>SVEUKUPNO SA PDV-om</t>
  </si>
  <si>
    <t>1. GRAĐEVINSKI RADOVI</t>
  </si>
  <si>
    <t>2. ZANATSKI RADOVI</t>
  </si>
  <si>
    <t>3. HIDROINSTALACIJSKI RADOVI</t>
  </si>
  <si>
    <t>4. ELEKTROINSTALCIJSKI RADOVI</t>
  </si>
  <si>
    <r>
      <t xml:space="preserve">1.1 </t>
    </r>
    <r>
      <rPr>
        <b/>
        <u/>
        <sz val="12"/>
        <rFont val="Calibri"/>
        <family val="2"/>
        <scheme val="minor"/>
      </rPr>
      <t>ELEKTROENERGETSKA INSTALACIJA</t>
    </r>
  </si>
  <si>
    <r>
      <t>Dobava, montaža te pogonsko priključenje razdjelnice prizemlja RP, izrađena kao ormarić od visokovrijedne plastike za ugradnju u zid, u mehaničkoj zaštiti IP40, s kompletno ugrađenom opremom, računajući sav potreban montažni, spojni materijal i pribor i sa svim radovima do potpune funkcionalnosti,</t>
    </r>
    <r>
      <rPr>
        <b/>
        <u/>
        <sz val="10"/>
        <rFont val="Calibri"/>
        <family val="2"/>
        <scheme val="minor"/>
      </rPr>
      <t xml:space="preserve"> prema izvedbenom projektu.</t>
    </r>
  </si>
  <si>
    <r>
      <t>·</t>
    </r>
    <r>
      <rPr>
        <sz val="7"/>
        <rFont val="Calibri"/>
        <family val="2"/>
        <scheme val="minor"/>
      </rPr>
      <t> </t>
    </r>
    <r>
      <rPr>
        <sz val="10"/>
        <rFont val="Calibri"/>
        <family val="2"/>
        <scheme val="minor"/>
      </rPr>
      <t>FID 40/0,3 A</t>
    </r>
  </si>
  <si>
    <r>
      <t>·</t>
    </r>
    <r>
      <rPr>
        <sz val="7"/>
        <rFont val="Calibri"/>
        <family val="2"/>
        <scheme val="minor"/>
      </rPr>
      <t> </t>
    </r>
    <r>
      <rPr>
        <sz val="10"/>
        <rFont val="Calibri"/>
        <family val="2"/>
        <scheme val="minor"/>
      </rPr>
      <t>FID 25/0,03 A</t>
    </r>
  </si>
  <si>
    <r>
      <t>·</t>
    </r>
    <r>
      <rPr>
        <sz val="7"/>
        <rFont val="Calibri"/>
        <family val="2"/>
        <scheme val="minor"/>
      </rPr>
      <t> </t>
    </r>
    <r>
      <rPr>
        <sz val="10"/>
        <rFont val="Calibri"/>
        <family val="2"/>
        <scheme val="minor"/>
      </rPr>
      <t>KO 20kA/0,4kV, Tip 2</t>
    </r>
  </si>
  <si>
    <r>
      <t>·</t>
    </r>
    <r>
      <rPr>
        <sz val="7"/>
        <rFont val="Calibri"/>
        <family val="2"/>
        <scheme val="minor"/>
      </rPr>
      <t> </t>
    </r>
    <r>
      <rPr>
        <sz val="10"/>
        <rFont val="Calibri"/>
        <family val="2"/>
        <scheme val="minor"/>
      </rPr>
      <t>spojni i montažni pribor, funkcionalno ispitivanje</t>
    </r>
  </si>
  <si>
    <r>
      <t>·</t>
    </r>
    <r>
      <rPr>
        <sz val="7"/>
        <rFont val="Calibri"/>
        <family val="2"/>
        <scheme val="minor"/>
      </rPr>
      <t> </t>
    </r>
    <r>
      <rPr>
        <sz val="10"/>
        <rFont val="Calibri"/>
        <family val="2"/>
        <scheme val="minor"/>
      </rPr>
      <t>ostala</t>
    </r>
    <r>
      <rPr>
        <sz val="7"/>
        <rFont val="Calibri"/>
        <family val="2"/>
        <scheme val="minor"/>
      </rPr>
      <t xml:space="preserve"> </t>
    </r>
    <r>
      <rPr>
        <sz val="10"/>
        <rFont val="Calibri"/>
        <family val="2"/>
        <scheme val="minor"/>
      </rPr>
      <t>oprema (prema jednopolnoj shemi)</t>
    </r>
  </si>
  <si>
    <r>
      <t>- PP00-Y 5x10 mm</t>
    </r>
    <r>
      <rPr>
        <vertAlign val="superscript"/>
        <sz val="10"/>
        <rFont val="Calibri"/>
        <family val="2"/>
        <scheme val="minor"/>
      </rPr>
      <t>2</t>
    </r>
  </si>
  <si>
    <r>
      <t>- P/F 6 mm</t>
    </r>
    <r>
      <rPr>
        <vertAlign val="superscript"/>
        <sz val="10"/>
        <rFont val="Calibri"/>
        <family val="2"/>
        <scheme val="minor"/>
      </rPr>
      <t>2</t>
    </r>
  </si>
  <si>
    <r>
      <t>- P/F 4 mm</t>
    </r>
    <r>
      <rPr>
        <vertAlign val="superscript"/>
        <sz val="10"/>
        <rFont val="Calibri"/>
        <family val="2"/>
        <scheme val="minor"/>
      </rPr>
      <t>2</t>
    </r>
  </si>
  <si>
    <r>
      <t xml:space="preserve">1.2 </t>
    </r>
    <r>
      <rPr>
        <b/>
        <u/>
        <sz val="10"/>
        <rFont val="Calibri"/>
        <family val="2"/>
        <scheme val="minor"/>
      </rPr>
      <t>MREŽNA INSTALACIJA</t>
    </r>
  </si>
  <si>
    <r>
      <t xml:space="preserve">1.2 </t>
    </r>
    <r>
      <rPr>
        <b/>
        <u/>
        <sz val="10"/>
        <rFont val="Calibri"/>
        <family val="2"/>
        <scheme val="minor"/>
      </rPr>
      <t>SOS SUSTAVA SIGNALIZACIJE WC-a ZA INVALIDE</t>
    </r>
  </si>
  <si>
    <r>
      <rPr>
        <b/>
        <sz val="10"/>
        <rFont val="Calibri"/>
        <family val="2"/>
      </rPr>
      <t xml:space="preserve">Dobava i postava PE folije </t>
    </r>
    <r>
      <rPr>
        <sz val="10"/>
        <rFont val="Calibri"/>
        <family val="2"/>
      </rPr>
      <t>deb. 0,02 cm prije betoniranja armirano betonskih podnih ploča na šljunčanoj podlozi.</t>
    </r>
  </si>
  <si>
    <t>2.00  OSTALI OBRTNIČKI RADOVI</t>
  </si>
  <si>
    <t>b) sokl zatvorenog dijela prema temelju</t>
  </si>
  <si>
    <t>4.02</t>
  </si>
  <si>
    <t>4.03</t>
  </si>
  <si>
    <t>5.02</t>
  </si>
  <si>
    <t>6.02</t>
  </si>
  <si>
    <t>OSTALI OBRTNIČKI RADOVI</t>
  </si>
  <si>
    <r>
      <rPr>
        <b/>
        <sz val="10"/>
        <rFont val="Calibri"/>
        <family val="2"/>
        <scheme val="minor"/>
      </rPr>
      <t>Izrada, dobava i montaža opšava krovne uvale</t>
    </r>
    <r>
      <rPr>
        <sz val="10"/>
        <rFont val="Calibri"/>
        <family val="2"/>
        <scheme val="minor"/>
      </rPr>
      <t xml:space="preserve"> na dvostrešnom krovištu, ravnim alumnijskim limom debljine 1 mm, r.š. 10+40+10 cm. Cijena uključuje sav potreban rad, materijal, pribor i sredstva za izradu. Sve izvesti po detaljima, tehničkim uputama proizvođača, uzancama struke do potpune gotovosti i funkcionalnosti. Prije izrade uskladiti detalje u dogovoru s projektantom.</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</si>
</sst>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0"/>
    <numFmt numFmtId="165" formatCode="#,##0.00\ [$kn-41A]"/>
    <numFmt numFmtId="166" formatCode="0,000"/>
    <numFmt numFmtId="167" formatCode="#,##0.00\ &quot;kn&quot;"/>
  </numFmts>
  <fonts count="29" x14ac:knownFonts="1">
    <font>
      <sz val="11"/>
      <color theme="1"/>
      <name val="Calibri"/>
      <family val="2"/>
      <scheme val="minor"/>
    </font>
    <font>
      <b/>
      <sz val="11"/>
      <color rgb="FF3F3F3F"/>
      <name val="Calibri"/>
      <family val="2"/>
      <charset val="238"/>
      <scheme val="minor"/>
    </font>
    <font>
      <b/>
      <sz val="10"/>
      <name val="Calibri"/>
      <family val="2"/>
      <scheme val="minor"/>
    </font>
    <font>
      <sz val="10"/>
      <name val="Calibri"/>
      <family val="2"/>
      <scheme val="minor"/>
    </font>
    <font>
      <b/>
      <sz val="14"/>
      <name val="Calibri"/>
      <family val="2"/>
      <scheme val="minor"/>
    </font>
    <font>
      <b/>
      <sz val="12"/>
      <name val="Calibri"/>
      <family val="2"/>
      <scheme val="minor"/>
    </font>
    <font>
      <sz val="12"/>
      <name val="Calibri"/>
      <family val="2"/>
      <scheme val="minor"/>
    </font>
    <font>
      <b/>
      <sz val="10"/>
      <name val="Calibri"/>
      <family val="2"/>
    </font>
    <font>
      <sz val="10"/>
      <name val="Calibri"/>
      <family val="2"/>
    </font>
    <font>
      <vertAlign val="superscript"/>
      <sz val="10"/>
      <name val="Calibri"/>
      <family val="2"/>
    </font>
    <font>
      <b/>
      <sz val="11"/>
      <name val="Calibri"/>
      <family val="2"/>
      <scheme val="minor"/>
    </font>
    <font>
      <sz val="11"/>
      <name val="Calibri"/>
      <family val="2"/>
      <scheme val="minor"/>
    </font>
    <font>
      <b/>
      <sz val="10"/>
      <name val="Arial"/>
      <family val="2"/>
      <charset val="238"/>
    </font>
    <font>
      <sz val="10"/>
      <name val="Arial"/>
      <family val="2"/>
    </font>
    <font>
      <b/>
      <sz val="10"/>
      <name val="Arial"/>
      <family val="2"/>
    </font>
    <font>
      <u/>
      <sz val="10"/>
      <name val="Calibri"/>
      <family val="2"/>
      <scheme val="minor"/>
    </font>
    <font>
      <sz val="10"/>
      <name val="Arial"/>
      <family val="2"/>
      <charset val="238"/>
    </font>
    <font>
      <sz val="12"/>
      <color theme="1"/>
      <name val="Calibri"/>
      <family val="2"/>
      <scheme val="minor"/>
    </font>
    <font>
      <sz val="10"/>
      <name val="Calibri"/>
      <family val="2"/>
      <charset val="238"/>
      <scheme val="minor"/>
    </font>
    <font>
      <b/>
      <sz val="12"/>
      <color theme="1"/>
      <name val="Calibri"/>
      <family val="2"/>
      <charset val="238"/>
      <scheme val="minor"/>
    </font>
    <font>
      <b/>
      <sz val="12"/>
      <color theme="1"/>
      <name val="Calibri"/>
      <family val="2"/>
      <scheme val="minor"/>
    </font>
    <font>
      <b/>
      <u/>
      <sz val="12"/>
      <name val="Calibri"/>
      <family val="2"/>
      <scheme val="minor"/>
    </font>
    <font>
      <b/>
      <u/>
      <sz val="10"/>
      <name val="Calibri"/>
      <family val="2"/>
      <scheme val="minor"/>
    </font>
    <font>
      <sz val="7"/>
      <name val="Calibri"/>
      <family val="2"/>
      <scheme val="minor"/>
    </font>
    <font>
      <vertAlign val="superscript"/>
      <sz val="10"/>
      <name val="Calibri"/>
      <family val="2"/>
      <scheme val="minor"/>
    </font>
    <font>
      <sz val="11"/>
      <name val="Calibri"/>
      <family val="2"/>
      <charset val="238"/>
      <scheme val="minor"/>
    </font>
    <font>
      <b/>
      <sz val="10"/>
      <name val="Calibri"/>
      <family val="2"/>
      <charset val="238"/>
      <scheme val="minor"/>
    </font>
    <font>
      <b/>
      <sz val="12"/>
      <name val="Calibri"/>
      <family val="2"/>
      <charset val="238"/>
      <scheme val="minor"/>
    </font>
    <font>
      <b/>
      <sz val="11"/>
      <name val="Calibri"/>
      <family val="2"/>
      <charset val="238"/>
      <scheme val="minor"/>
    </font>
  </fonts>
  <fills count="16">
    <fill>
      <patternFill patternType="none"/>
    </fill>
    <fill>
      <patternFill patternType="gray125"/>
    </fill>
    <fill>
      <patternFill patternType="solid">
        <fgColor rgb="FFF2F2F2"/>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indexed="9"/>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5" tint="0.59999389629810485"/>
        <bgColor indexed="64"/>
      </patternFill>
    </fill>
  </fills>
  <borders count="7">
    <border>
      <left/>
      <right/>
      <top/>
      <bottom/>
      <diagonal/>
    </border>
    <border>
      <left style="thin">
        <color rgb="FF3F3F3F"/>
      </left>
      <right style="thin">
        <color rgb="FF3F3F3F"/>
      </right>
      <top style="thin">
        <color rgb="FF3F3F3F"/>
      </top>
      <bottom style="thin">
        <color rgb="FF3F3F3F"/>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top style="medium">
        <color indexed="64"/>
      </top>
      <bottom/>
      <diagonal/>
    </border>
    <border>
      <left/>
      <right/>
      <top style="medium">
        <color indexed="64"/>
      </top>
      <bottom style="medium">
        <color indexed="64"/>
      </bottom>
      <diagonal/>
    </border>
  </borders>
  <cellStyleXfs count="6">
    <xf numFmtId="0" fontId="0" fillId="0" borderId="0"/>
    <xf numFmtId="0" fontId="1" fillId="2" borderId="1" applyNumberFormat="0" applyAlignment="0" applyProtection="0"/>
    <xf numFmtId="0" fontId="16" fillId="0" borderId="0"/>
    <xf numFmtId="0" fontId="16" fillId="0" borderId="0" applyNumberFormat="0" applyFont="0" applyFill="0" applyAlignment="0" applyProtection="0"/>
    <xf numFmtId="0" fontId="16" fillId="0" borderId="0"/>
    <xf numFmtId="0" fontId="16" fillId="0" borderId="0"/>
  </cellStyleXfs>
  <cellXfs count="294">
    <xf numFmtId="0" fontId="0" fillId="0" borderId="0" xfId="0"/>
    <xf numFmtId="0" fontId="3" fillId="0" borderId="0" xfId="0" applyFont="1" applyAlignment="1">
      <alignment vertical="top"/>
    </xf>
    <xf numFmtId="0" fontId="2" fillId="0" borderId="0" xfId="0" applyFont="1" applyAlignment="1">
      <alignment vertical="top"/>
    </xf>
    <xf numFmtId="0" fontId="4" fillId="3" borderId="0" xfId="0" applyFont="1" applyFill="1" applyAlignment="1">
      <alignment vertical="top"/>
    </xf>
    <xf numFmtId="0" fontId="2" fillId="3" borderId="0" xfId="0" applyFont="1" applyFill="1" applyAlignment="1">
      <alignment vertical="top"/>
    </xf>
    <xf numFmtId="0" fontId="5" fillId="0" borderId="0" xfId="0" applyFont="1" applyAlignment="1">
      <alignment vertical="top" wrapText="1"/>
    </xf>
    <xf numFmtId="0" fontId="3" fillId="0" borderId="0" xfId="0" applyFont="1" applyAlignment="1">
      <alignment vertical="top" wrapText="1"/>
    </xf>
    <xf numFmtId="0" fontId="2" fillId="0" borderId="0" xfId="0" applyFont="1" applyAlignment="1">
      <alignment vertical="top" wrapText="1"/>
    </xf>
    <xf numFmtId="0" fontId="5" fillId="4" borderId="0" xfId="0" applyFont="1" applyFill="1" applyAlignment="1">
      <alignment vertical="top" wrapText="1"/>
    </xf>
    <xf numFmtId="0" fontId="6" fillId="4" borderId="0" xfId="0" applyFont="1" applyFill="1" applyAlignment="1">
      <alignment vertical="top"/>
    </xf>
    <xf numFmtId="0" fontId="5" fillId="4" borderId="0" xfId="0" applyFont="1" applyFill="1" applyAlignment="1">
      <alignment vertical="top"/>
    </xf>
    <xf numFmtId="4" fontId="3" fillId="0" borderId="0" xfId="0" applyNumberFormat="1" applyFont="1" applyAlignment="1">
      <alignment vertical="top"/>
    </xf>
    <xf numFmtId="4" fontId="2" fillId="0" borderId="0" xfId="0" applyNumberFormat="1" applyFont="1" applyAlignment="1">
      <alignment vertical="top"/>
    </xf>
    <xf numFmtId="0" fontId="3" fillId="0" borderId="2" xfId="0" applyFont="1" applyBorder="1" applyAlignment="1">
      <alignment vertical="top" wrapText="1"/>
    </xf>
    <xf numFmtId="0" fontId="3" fillId="0" borderId="2" xfId="0" applyFont="1" applyBorder="1" applyAlignment="1">
      <alignment vertical="top"/>
    </xf>
    <xf numFmtId="4" fontId="3" fillId="0" borderId="2" xfId="0" applyNumberFormat="1" applyFont="1" applyBorder="1" applyAlignment="1">
      <alignment vertical="top"/>
    </xf>
    <xf numFmtId="4" fontId="2" fillId="0" borderId="2" xfId="0" applyNumberFormat="1" applyFont="1" applyBorder="1" applyAlignment="1">
      <alignment vertical="top"/>
    </xf>
    <xf numFmtId="0" fontId="2" fillId="0" borderId="0" xfId="0" applyFont="1" applyBorder="1" applyAlignment="1">
      <alignment vertical="top" wrapText="1"/>
    </xf>
    <xf numFmtId="0" fontId="3" fillId="0" borderId="0" xfId="0" applyFont="1" applyBorder="1" applyAlignment="1">
      <alignment vertical="top"/>
    </xf>
    <xf numFmtId="4" fontId="2" fillId="0" borderId="0" xfId="0" applyNumberFormat="1" applyFont="1" applyBorder="1" applyAlignment="1">
      <alignment vertical="top"/>
    </xf>
    <xf numFmtId="0" fontId="5" fillId="3" borderId="0" xfId="0" applyFont="1" applyFill="1" applyAlignment="1">
      <alignment vertical="top" wrapText="1"/>
    </xf>
    <xf numFmtId="0" fontId="6" fillId="3" borderId="0" xfId="0" applyFont="1" applyFill="1" applyAlignment="1">
      <alignment vertical="top"/>
    </xf>
    <xf numFmtId="4" fontId="5" fillId="3" borderId="0" xfId="0" applyNumberFormat="1" applyFont="1" applyFill="1" applyAlignment="1">
      <alignment vertical="top"/>
    </xf>
    <xf numFmtId="0" fontId="2" fillId="5" borderId="0" xfId="0" applyFont="1" applyFill="1" applyAlignment="1">
      <alignment vertical="top" wrapText="1"/>
    </xf>
    <xf numFmtId="0" fontId="3" fillId="5" borderId="0" xfId="0" applyFont="1" applyFill="1" applyAlignment="1">
      <alignment vertical="top"/>
    </xf>
    <xf numFmtId="4" fontId="2" fillId="5" borderId="0" xfId="0" applyNumberFormat="1" applyFont="1" applyFill="1" applyAlignment="1">
      <alignment vertical="top"/>
    </xf>
    <xf numFmtId="0" fontId="3" fillId="0" borderId="0" xfId="0" applyFont="1" applyAlignment="1" applyProtection="1">
      <alignment vertical="top" wrapText="1"/>
      <protection locked="0"/>
    </xf>
    <xf numFmtId="0" fontId="3" fillId="0" borderId="0" xfId="0" applyFont="1" applyAlignment="1" applyProtection="1">
      <alignment vertical="top"/>
      <protection locked="0"/>
    </xf>
    <xf numFmtId="0" fontId="2" fillId="0" borderId="2" xfId="0" applyFont="1" applyBorder="1" applyAlignment="1">
      <alignment vertical="top"/>
    </xf>
    <xf numFmtId="0" fontId="2" fillId="0" borderId="2" xfId="0" applyFont="1" applyBorder="1" applyAlignment="1">
      <alignment vertical="top" wrapText="1"/>
    </xf>
    <xf numFmtId="0" fontId="10" fillId="0" borderId="0" xfId="0" applyFont="1" applyBorder="1" applyAlignment="1">
      <alignment vertical="top" wrapText="1"/>
    </xf>
    <xf numFmtId="0" fontId="11" fillId="0" borderId="0" xfId="0" applyFont="1" applyAlignment="1">
      <alignment vertical="top"/>
    </xf>
    <xf numFmtId="0" fontId="10" fillId="0" borderId="0" xfId="0" applyFont="1" applyAlignment="1">
      <alignment vertical="top"/>
    </xf>
    <xf numFmtId="0" fontId="12" fillId="0" borderId="0" xfId="0" applyFont="1" applyAlignment="1">
      <alignment vertical="top"/>
    </xf>
    <xf numFmtId="49" fontId="2" fillId="6" borderId="0" xfId="0" applyNumberFormat="1" applyFont="1" applyFill="1" applyBorder="1" applyAlignment="1">
      <alignment horizontal="right" vertical="top"/>
    </xf>
    <xf numFmtId="0" fontId="5" fillId="6" borderId="0" xfId="0" applyNumberFormat="1" applyFont="1" applyFill="1" applyBorder="1" applyAlignment="1">
      <alignment horizontal="left" vertical="top"/>
    </xf>
    <xf numFmtId="0" fontId="3" fillId="6" borderId="0" xfId="0" applyNumberFormat="1" applyFont="1" applyFill="1" applyBorder="1" applyAlignment="1"/>
    <xf numFmtId="4" fontId="2" fillId="6" borderId="0" xfId="0" applyNumberFormat="1" applyFont="1" applyFill="1" applyBorder="1" applyAlignment="1"/>
    <xf numFmtId="49" fontId="2" fillId="0" borderId="0" xfId="0" applyNumberFormat="1" applyFont="1" applyFill="1" applyBorder="1" applyAlignment="1">
      <alignment horizontal="right" vertical="top"/>
    </xf>
    <xf numFmtId="0" fontId="3" fillId="0" borderId="0" xfId="0" applyNumberFormat="1" applyFont="1" applyFill="1" applyBorder="1" applyAlignment="1">
      <alignment horizontal="left" vertical="top"/>
    </xf>
    <xf numFmtId="0" fontId="3" fillId="0" borderId="0" xfId="0" applyNumberFormat="1" applyFont="1" applyFill="1" applyBorder="1" applyAlignment="1"/>
    <xf numFmtId="4" fontId="2" fillId="0" borderId="0" xfId="0" applyNumberFormat="1" applyFont="1" applyFill="1" applyBorder="1" applyAlignment="1"/>
    <xf numFmtId="49" fontId="2" fillId="7" borderId="0" xfId="0" applyNumberFormat="1" applyFont="1" applyFill="1" applyBorder="1" applyAlignment="1">
      <alignment horizontal="right" vertical="top" wrapText="1"/>
    </xf>
    <xf numFmtId="0" fontId="2" fillId="7" borderId="0" xfId="0" applyNumberFormat="1" applyFont="1" applyFill="1" applyBorder="1" applyAlignment="1">
      <alignment horizontal="left" vertical="top" wrapText="1"/>
    </xf>
    <xf numFmtId="0" fontId="2" fillId="7" borderId="0" xfId="0" applyNumberFormat="1" applyFont="1" applyFill="1" applyBorder="1" applyAlignment="1">
      <alignment wrapText="1"/>
    </xf>
    <xf numFmtId="4" fontId="2" fillId="7" borderId="0" xfId="0" applyNumberFormat="1" applyFont="1" applyFill="1" applyBorder="1" applyAlignment="1">
      <alignment wrapText="1"/>
    </xf>
    <xf numFmtId="4" fontId="2" fillId="7" borderId="0" xfId="0" applyNumberFormat="1" applyFont="1" applyFill="1" applyBorder="1" applyAlignment="1"/>
    <xf numFmtId="49" fontId="2" fillId="0" borderId="0" xfId="0" applyNumberFormat="1" applyFont="1" applyFill="1" applyBorder="1" applyAlignment="1">
      <alignment horizontal="right" vertical="top" wrapText="1"/>
    </xf>
    <xf numFmtId="0" fontId="3" fillId="0" borderId="0" xfId="0" applyNumberFormat="1" applyFont="1" applyFill="1" applyBorder="1" applyAlignment="1">
      <alignment wrapText="1"/>
    </xf>
    <xf numFmtId="4" fontId="2" fillId="0" borderId="0" xfId="0" applyNumberFormat="1" applyFont="1" applyFill="1" applyBorder="1" applyAlignment="1">
      <alignment wrapText="1"/>
    </xf>
    <xf numFmtId="0" fontId="2" fillId="0" borderId="0" xfId="0" applyFont="1" applyFill="1" applyBorder="1" applyAlignment="1">
      <alignment horizontal="left" vertical="top" wrapText="1"/>
    </xf>
    <xf numFmtId="0" fontId="3" fillId="0" borderId="0" xfId="0" applyFont="1" applyFill="1" applyBorder="1" applyAlignment="1">
      <alignment wrapText="1"/>
    </xf>
    <xf numFmtId="0" fontId="2" fillId="0" borderId="0" xfId="0" applyFont="1" applyFill="1" applyBorder="1" applyAlignment="1">
      <alignment wrapText="1"/>
    </xf>
    <xf numFmtId="0" fontId="3" fillId="0" borderId="2" xfId="0" applyNumberFormat="1" applyFont="1" applyFill="1" applyBorder="1" applyAlignment="1">
      <alignment horizontal="left" vertical="top" wrapText="1"/>
    </xf>
    <xf numFmtId="0" fontId="3" fillId="0" borderId="2" xfId="0" applyNumberFormat="1" applyFont="1" applyFill="1" applyBorder="1" applyAlignment="1">
      <alignment wrapText="1"/>
    </xf>
    <xf numFmtId="4" fontId="2" fillId="0" borderId="2" xfId="0" applyNumberFormat="1" applyFont="1" applyFill="1" applyBorder="1" applyAlignment="1">
      <alignment wrapText="1"/>
    </xf>
    <xf numFmtId="4" fontId="2" fillId="0" borderId="2" xfId="0" applyNumberFormat="1" applyFont="1" applyFill="1" applyBorder="1" applyAlignment="1"/>
    <xf numFmtId="0" fontId="2" fillId="0" borderId="0" xfId="0" applyNumberFormat="1" applyFont="1" applyFill="1" applyBorder="1" applyAlignment="1">
      <alignment horizontal="left" vertical="top" wrapText="1"/>
    </xf>
    <xf numFmtId="0" fontId="2" fillId="0" borderId="0" xfId="0" applyNumberFormat="1" applyFont="1" applyFill="1" applyBorder="1" applyAlignment="1"/>
    <xf numFmtId="0" fontId="3" fillId="0" borderId="0" xfId="0" applyFont="1" applyFill="1" applyBorder="1" applyAlignment="1">
      <alignment horizontal="left" vertical="top"/>
    </xf>
    <xf numFmtId="0" fontId="2" fillId="7" borderId="3" xfId="0" applyFont="1" applyFill="1" applyBorder="1" applyAlignment="1">
      <alignment horizontal="left" vertical="top"/>
    </xf>
    <xf numFmtId="0" fontId="2" fillId="7" borderId="3" xfId="0" applyNumberFormat="1" applyFont="1" applyFill="1" applyBorder="1" applyAlignment="1">
      <alignment horizontal="left" vertical="top"/>
    </xf>
    <xf numFmtId="0" fontId="2" fillId="7" borderId="3" xfId="0" applyNumberFormat="1" applyFont="1" applyFill="1" applyBorder="1" applyAlignment="1">
      <alignment horizontal="left" vertical="top" wrapText="1"/>
    </xf>
    <xf numFmtId="0" fontId="2" fillId="0" borderId="4" xfId="0" applyNumberFormat="1" applyFont="1" applyFill="1" applyBorder="1" applyAlignment="1">
      <alignment horizontal="left" vertical="top" wrapText="1"/>
    </xf>
    <xf numFmtId="0" fontId="2" fillId="0" borderId="4" xfId="0" applyNumberFormat="1" applyFont="1" applyFill="1" applyBorder="1" applyAlignment="1">
      <alignment wrapText="1"/>
    </xf>
    <xf numFmtId="4" fontId="2" fillId="0" borderId="4" xfId="0" applyNumberFormat="1" applyFont="1" applyFill="1" applyBorder="1" applyAlignment="1">
      <alignment wrapText="1"/>
    </xf>
    <xf numFmtId="4" fontId="2" fillId="0" borderId="4" xfId="0" applyNumberFormat="1" applyFont="1" applyFill="1" applyBorder="1" applyAlignment="1"/>
    <xf numFmtId="4" fontId="2" fillId="0" borderId="0" xfId="0" applyNumberFormat="1" applyFont="1" applyFill="1" applyBorder="1" applyAlignment="1">
      <alignment horizontal="left" vertical="top" wrapText="1"/>
    </xf>
    <xf numFmtId="0" fontId="3" fillId="0" borderId="2" xfId="0" applyNumberFormat="1" applyFont="1" applyFill="1" applyBorder="1" applyAlignment="1">
      <alignment horizontal="left" vertical="top"/>
    </xf>
    <xf numFmtId="49" fontId="2" fillId="7" borderId="0" xfId="1" applyNumberFormat="1" applyFont="1" applyFill="1" applyBorder="1" applyAlignment="1">
      <alignment horizontal="right" vertical="top" wrapText="1"/>
    </xf>
    <xf numFmtId="0" fontId="2" fillId="7" borderId="0" xfId="1" applyNumberFormat="1" applyFont="1" applyFill="1" applyBorder="1" applyAlignment="1">
      <alignment horizontal="left" vertical="top" wrapText="1"/>
    </xf>
    <xf numFmtId="0" fontId="2" fillId="7" borderId="0" xfId="1" applyNumberFormat="1" applyFont="1" applyFill="1" applyBorder="1" applyAlignment="1">
      <alignment wrapText="1"/>
    </xf>
    <xf numFmtId="4" fontId="2" fillId="7" borderId="0" xfId="1" applyNumberFormat="1" applyFont="1" applyFill="1" applyBorder="1" applyAlignment="1">
      <alignment wrapText="1"/>
    </xf>
    <xf numFmtId="4" fontId="2" fillId="7" borderId="0" xfId="1" applyNumberFormat="1" applyFont="1" applyFill="1" applyBorder="1" applyAlignment="1"/>
    <xf numFmtId="0" fontId="3" fillId="0" borderId="0" xfId="0" applyFont="1" applyFill="1" applyBorder="1" applyAlignment="1">
      <alignment horizontal="right" wrapText="1"/>
    </xf>
    <xf numFmtId="0" fontId="3" fillId="0" borderId="0" xfId="0" applyFont="1" applyAlignment="1">
      <alignment horizontal="left" vertical="top" wrapText="1"/>
    </xf>
    <xf numFmtId="0" fontId="2" fillId="0" borderId="0" xfId="0" applyNumberFormat="1" applyFont="1" applyFill="1" applyBorder="1" applyAlignment="1">
      <alignment horizontal="right" vertical="top"/>
    </xf>
    <xf numFmtId="0" fontId="3" fillId="0" borderId="0" xfId="0" applyNumberFormat="1" applyFont="1" applyFill="1" applyBorder="1" applyAlignment="1">
      <alignment horizontal="right"/>
    </xf>
    <xf numFmtId="0" fontId="13" fillId="0" borderId="0" xfId="0" applyNumberFormat="1" applyFont="1" applyFill="1" applyBorder="1" applyAlignment="1">
      <alignment vertical="top" wrapText="1"/>
    </xf>
    <xf numFmtId="0" fontId="13" fillId="0" borderId="0" xfId="0" applyNumberFormat="1" applyFont="1" applyFill="1" applyBorder="1" applyAlignment="1">
      <alignment wrapText="1"/>
    </xf>
    <xf numFmtId="4" fontId="14" fillId="0" borderId="0" xfId="0" applyNumberFormat="1" applyFont="1" applyFill="1" applyBorder="1" applyAlignment="1">
      <alignment wrapText="1"/>
    </xf>
    <xf numFmtId="0" fontId="3" fillId="0" borderId="0" xfId="0" applyNumberFormat="1" applyFont="1" applyFill="1" applyBorder="1" applyAlignment="1">
      <alignment vertical="top" wrapText="1"/>
    </xf>
    <xf numFmtId="0" fontId="2" fillId="0" borderId="2" xfId="0" applyNumberFormat="1" applyFont="1" applyFill="1" applyBorder="1" applyAlignment="1">
      <alignment horizontal="left" vertical="top" wrapText="1"/>
    </xf>
    <xf numFmtId="49" fontId="2" fillId="8" borderId="0" xfId="0" applyNumberFormat="1" applyFont="1" applyFill="1" applyBorder="1" applyAlignment="1">
      <alignment horizontal="right" vertical="top" wrapText="1"/>
    </xf>
    <xf numFmtId="4" fontId="2" fillId="8" borderId="0" xfId="0" applyNumberFormat="1" applyFont="1" applyFill="1" applyBorder="1" applyAlignment="1"/>
    <xf numFmtId="49" fontId="2" fillId="9" borderId="0" xfId="0" applyNumberFormat="1" applyFont="1" applyFill="1" applyBorder="1" applyAlignment="1">
      <alignment horizontal="right" vertical="top" wrapText="1"/>
    </xf>
    <xf numFmtId="0" fontId="5" fillId="9" borderId="0" xfId="0" applyNumberFormat="1" applyFont="1" applyFill="1" applyBorder="1" applyAlignment="1">
      <alignment horizontal="left" vertical="top" wrapText="1"/>
    </xf>
    <xf numFmtId="0" fontId="2" fillId="9" borderId="0" xfId="0" applyNumberFormat="1" applyFont="1" applyFill="1" applyBorder="1" applyAlignment="1">
      <alignment wrapText="1"/>
    </xf>
    <xf numFmtId="4" fontId="2" fillId="9" borderId="0" xfId="0" applyNumberFormat="1" applyFont="1" applyFill="1" applyBorder="1" applyAlignment="1">
      <alignment wrapText="1"/>
    </xf>
    <xf numFmtId="4" fontId="2" fillId="9" borderId="0" xfId="0" applyNumberFormat="1" applyFont="1" applyFill="1" applyBorder="1" applyAlignment="1"/>
    <xf numFmtId="0" fontId="5" fillId="0" borderId="0" xfId="0" applyNumberFormat="1" applyFont="1" applyFill="1" applyBorder="1" applyAlignment="1">
      <alignment horizontal="left" vertical="top" wrapText="1"/>
    </xf>
    <xf numFmtId="0" fontId="3" fillId="0" borderId="2" xfId="0" applyNumberFormat="1" applyFont="1" applyFill="1" applyBorder="1" applyAlignment="1"/>
    <xf numFmtId="0" fontId="2" fillId="8" borderId="0" xfId="0" applyNumberFormat="1" applyFont="1" applyFill="1" applyBorder="1" applyAlignment="1">
      <alignment horizontal="left" vertical="top"/>
    </xf>
    <xf numFmtId="0" fontId="3" fillId="8" borderId="0" xfId="0" applyNumberFormat="1" applyFont="1" applyFill="1" applyBorder="1" applyAlignment="1"/>
    <xf numFmtId="0" fontId="2" fillId="10" borderId="0" xfId="0" applyNumberFormat="1" applyFont="1" applyFill="1" applyBorder="1" applyAlignment="1">
      <alignment horizontal="left" vertical="top" wrapText="1"/>
    </xf>
    <xf numFmtId="0" fontId="2" fillId="11" borderId="0" xfId="0" applyNumberFormat="1" applyFont="1" applyFill="1" applyBorder="1" applyAlignment="1">
      <alignment horizontal="left" vertical="top"/>
    </xf>
    <xf numFmtId="0" fontId="3" fillId="11" borderId="0" xfId="0" applyNumberFormat="1" applyFont="1" applyFill="1" applyBorder="1" applyAlignment="1"/>
    <xf numFmtId="4" fontId="2" fillId="11" borderId="0" xfId="0" applyNumberFormat="1" applyFont="1" applyFill="1" applyBorder="1" applyAlignment="1"/>
    <xf numFmtId="0" fontId="2" fillId="6" borderId="0" xfId="0" applyNumberFormat="1" applyFont="1" applyFill="1" applyBorder="1" applyAlignment="1">
      <alignment horizontal="left" vertical="top"/>
    </xf>
    <xf numFmtId="0" fontId="3" fillId="0" borderId="3" xfId="0" applyNumberFormat="1" applyFont="1" applyFill="1" applyBorder="1" applyAlignment="1">
      <alignment horizontal="left" vertical="top"/>
    </xf>
    <xf numFmtId="0" fontId="3" fillId="0" borderId="3" xfId="0" applyNumberFormat="1" applyFont="1" applyFill="1" applyBorder="1" applyAlignment="1"/>
    <xf numFmtId="4" fontId="2" fillId="0" borderId="3" xfId="0" applyNumberFormat="1" applyFont="1" applyFill="1" applyBorder="1" applyAlignment="1"/>
    <xf numFmtId="0" fontId="15" fillId="0" borderId="2" xfId="0" applyNumberFormat="1" applyFont="1" applyFill="1" applyBorder="1" applyAlignment="1"/>
    <xf numFmtId="0" fontId="11" fillId="0" borderId="0" xfId="0" applyNumberFormat="1" applyFont="1" applyFill="1" applyBorder="1" applyAlignment="1">
      <alignment vertical="top"/>
    </xf>
    <xf numFmtId="0" fontId="11" fillId="0" borderId="0" xfId="0" applyNumberFormat="1" applyFont="1" applyFill="1" applyBorder="1" applyAlignment="1"/>
    <xf numFmtId="4" fontId="10" fillId="0" borderId="0" xfId="0" applyNumberFormat="1" applyFont="1" applyFill="1" applyBorder="1" applyAlignment="1"/>
    <xf numFmtId="0" fontId="11" fillId="0" borderId="0" xfId="0" applyFont="1" applyFill="1" applyBorder="1" applyAlignment="1"/>
    <xf numFmtId="0" fontId="3" fillId="0" borderId="0" xfId="0" applyFont="1" applyAlignment="1">
      <alignment horizontal="center"/>
    </xf>
    <xf numFmtId="4" fontId="3" fillId="0" borderId="0" xfId="0" applyNumberFormat="1" applyFont="1" applyBorder="1" applyAlignment="1" applyProtection="1">
      <alignment horizontal="right" vertical="top" wrapText="1"/>
      <protection locked="0"/>
    </xf>
    <xf numFmtId="0" fontId="3" fillId="0" borderId="0" xfId="0" applyFont="1" applyAlignment="1">
      <alignment horizontal="left" vertical="top"/>
    </xf>
    <xf numFmtId="0" fontId="3" fillId="0" borderId="2" xfId="0" applyFont="1" applyBorder="1" applyAlignment="1">
      <alignment horizontal="left" vertical="top"/>
    </xf>
    <xf numFmtId="4" fontId="3" fillId="0" borderId="2" xfId="0" applyNumberFormat="1" applyFont="1" applyBorder="1" applyAlignment="1" applyProtection="1">
      <alignment horizontal="center" vertical="top" wrapText="1"/>
      <protection locked="0"/>
    </xf>
    <xf numFmtId="0" fontId="3" fillId="0" borderId="0" xfId="0" applyFont="1"/>
    <xf numFmtId="4" fontId="3" fillId="0" borderId="0" xfId="0" applyNumberFormat="1" applyFont="1"/>
    <xf numFmtId="4" fontId="3" fillId="0" borderId="0" xfId="0" applyNumberFormat="1" applyFont="1" applyBorder="1"/>
    <xf numFmtId="0" fontId="3" fillId="0" borderId="0" xfId="0" applyFont="1" applyBorder="1"/>
    <xf numFmtId="4" fontId="3" fillId="0" borderId="2" xfId="0" applyNumberFormat="1" applyFont="1" applyBorder="1"/>
    <xf numFmtId="0" fontId="3" fillId="0" borderId="0" xfId="0" applyFont="1" applyFill="1" applyBorder="1" applyAlignment="1">
      <alignment horizontal="center" vertical="center" wrapText="1"/>
    </xf>
    <xf numFmtId="1" fontId="3" fillId="0" borderId="0" xfId="0" applyNumberFormat="1" applyFont="1" applyFill="1" applyBorder="1" applyAlignment="1">
      <alignment horizontal="center" vertical="center"/>
    </xf>
    <xf numFmtId="2" fontId="3" fillId="0" borderId="0" xfId="0" applyNumberFormat="1" applyFont="1"/>
    <xf numFmtId="0" fontId="3" fillId="0" borderId="2" xfId="0" applyFont="1" applyBorder="1"/>
    <xf numFmtId="2" fontId="3" fillId="0" borderId="2" xfId="0" applyNumberFormat="1" applyFont="1" applyBorder="1"/>
    <xf numFmtId="4" fontId="3" fillId="0" borderId="0" xfId="0" applyNumberFormat="1" applyFont="1" applyBorder="1" applyAlignment="1" applyProtection="1">
      <alignment horizontal="center" vertical="top" wrapText="1"/>
      <protection locked="0"/>
    </xf>
    <xf numFmtId="2" fontId="3" fillId="0" borderId="6" xfId="0" applyNumberFormat="1" applyFont="1" applyBorder="1"/>
    <xf numFmtId="0" fontId="6" fillId="14" borderId="0" xfId="0" applyFont="1" applyFill="1"/>
    <xf numFmtId="2" fontId="6" fillId="14" borderId="0" xfId="0" applyNumberFormat="1" applyFont="1" applyFill="1"/>
    <xf numFmtId="49" fontId="3" fillId="0" borderId="0" xfId="0" applyNumberFormat="1" applyFont="1" applyBorder="1" applyAlignment="1" applyProtection="1">
      <alignment vertical="top"/>
      <protection hidden="1"/>
    </xf>
    <xf numFmtId="0" fontId="5" fillId="0" borderId="0" xfId="0" applyFont="1" applyBorder="1" applyAlignment="1" applyProtection="1">
      <alignment vertical="top"/>
      <protection hidden="1"/>
    </xf>
    <xf numFmtId="49" fontId="2" fillId="0" borderId="0" xfId="0" applyNumberFormat="1" applyFont="1" applyBorder="1" applyAlignment="1" applyProtection="1">
      <alignment vertical="top"/>
      <protection hidden="1"/>
    </xf>
    <xf numFmtId="0" fontId="2" fillId="0" borderId="0" xfId="0" applyFont="1" applyBorder="1" applyAlignment="1" applyProtection="1">
      <alignment vertical="top"/>
      <protection hidden="1"/>
    </xf>
    <xf numFmtId="4" fontId="2" fillId="0" borderId="0" xfId="0" applyNumberFormat="1" applyFont="1" applyBorder="1" applyAlignment="1" applyProtection="1">
      <alignment vertical="top"/>
    </xf>
    <xf numFmtId="4" fontId="2" fillId="0" borderId="0" xfId="0" applyNumberFormat="1" applyFont="1" applyBorder="1" applyAlignment="1" applyProtection="1">
      <alignment vertical="top"/>
      <protection hidden="1"/>
    </xf>
    <xf numFmtId="49" fontId="3" fillId="0" borderId="2" xfId="0" applyNumberFormat="1" applyFont="1" applyBorder="1" applyAlignment="1" applyProtection="1">
      <alignment vertical="top"/>
      <protection hidden="1"/>
    </xf>
    <xf numFmtId="0" fontId="3" fillId="0" borderId="2" xfId="0" applyFont="1" applyBorder="1" applyAlignment="1" applyProtection="1">
      <alignment vertical="top"/>
      <protection hidden="1"/>
    </xf>
    <xf numFmtId="4" fontId="3" fillId="0" borderId="2" xfId="0" applyNumberFormat="1" applyFont="1" applyBorder="1" applyAlignment="1" applyProtection="1">
      <alignment vertical="top"/>
    </xf>
    <xf numFmtId="4" fontId="3" fillId="0" borderId="0" xfId="0" applyNumberFormat="1" applyFont="1" applyBorder="1" applyAlignment="1" applyProtection="1">
      <alignment vertical="top"/>
      <protection hidden="1"/>
    </xf>
    <xf numFmtId="0" fontId="3" fillId="0" borderId="0" xfId="0" applyFont="1" applyBorder="1" applyAlignment="1">
      <alignment horizontal="left" vertical="top" wrapText="1"/>
    </xf>
    <xf numFmtId="0" fontId="0" fillId="0" borderId="0" xfId="0" applyAlignment="1">
      <alignment horizontal="right"/>
    </xf>
    <xf numFmtId="0" fontId="19" fillId="0" borderId="0" xfId="0" applyFont="1"/>
    <xf numFmtId="0" fontId="19" fillId="15" borderId="0" xfId="0" applyFont="1" applyFill="1"/>
    <xf numFmtId="0" fontId="17" fillId="0" borderId="0" xfId="0" applyFont="1"/>
    <xf numFmtId="0" fontId="17" fillId="0" borderId="0" xfId="0" applyFont="1" applyAlignment="1">
      <alignment horizontal="right"/>
    </xf>
    <xf numFmtId="4" fontId="0" fillId="0" borderId="0" xfId="0" applyNumberFormat="1" applyAlignment="1"/>
    <xf numFmtId="4" fontId="17" fillId="0" borderId="0" xfId="0" applyNumberFormat="1" applyFont="1" applyAlignment="1"/>
    <xf numFmtId="4" fontId="19" fillId="0" borderId="0" xfId="0" applyNumberFormat="1" applyFont="1" applyAlignment="1"/>
    <xf numFmtId="0" fontId="19" fillId="0" borderId="0" xfId="0" applyFont="1" applyAlignment="1">
      <alignment horizontal="left"/>
    </xf>
    <xf numFmtId="0" fontId="20" fillId="15" borderId="2" xfId="0" applyFont="1" applyFill="1" applyBorder="1"/>
    <xf numFmtId="4" fontId="19" fillId="15" borderId="2" xfId="0" applyNumberFormat="1" applyFont="1" applyFill="1" applyBorder="1" applyAlignment="1"/>
    <xf numFmtId="4" fontId="0" fillId="15" borderId="0" xfId="0" applyNumberFormat="1" applyFill="1" applyAlignment="1"/>
    <xf numFmtId="0" fontId="19" fillId="13" borderId="2" xfId="0" applyFont="1" applyFill="1" applyBorder="1"/>
    <xf numFmtId="4" fontId="19" fillId="13" borderId="2" xfId="0" applyNumberFormat="1" applyFont="1" applyFill="1" applyBorder="1" applyAlignment="1"/>
    <xf numFmtId="164" fontId="3" fillId="0" borderId="0" xfId="0" applyNumberFormat="1" applyFont="1" applyAlignment="1">
      <alignment horizontal="center"/>
    </xf>
    <xf numFmtId="4" fontId="3" fillId="0" borderId="0" xfId="0" applyNumberFormat="1" applyFont="1" applyAlignment="1">
      <alignment horizontal="right"/>
    </xf>
    <xf numFmtId="0" fontId="11" fillId="0" borderId="0" xfId="0" applyFont="1"/>
    <xf numFmtId="164" fontId="6" fillId="15" borderId="0" xfId="0" applyNumberFormat="1" applyFont="1" applyFill="1" applyAlignment="1">
      <alignment horizontal="center"/>
    </xf>
    <xf numFmtId="164" fontId="5" fillId="15" borderId="0" xfId="0" applyNumberFormat="1" applyFont="1" applyFill="1" applyAlignment="1">
      <alignment horizontal="left" vertical="top"/>
    </xf>
    <xf numFmtId="0" fontId="6" fillId="15" borderId="0" xfId="0" applyFont="1" applyFill="1"/>
    <xf numFmtId="4" fontId="6" fillId="15" borderId="0" xfId="0" applyNumberFormat="1" applyFont="1" applyFill="1" applyAlignment="1">
      <alignment horizontal="right"/>
    </xf>
    <xf numFmtId="164" fontId="2" fillId="0" borderId="0" xfId="0" applyNumberFormat="1" applyFont="1" applyAlignment="1">
      <alignment horizontal="center"/>
    </xf>
    <xf numFmtId="49" fontId="3" fillId="0" borderId="0" xfId="0" applyNumberFormat="1" applyFont="1" applyBorder="1" applyAlignment="1">
      <alignment horizontal="center" vertical="top" wrapText="1"/>
    </xf>
    <xf numFmtId="0" fontId="3" fillId="0" borderId="0" xfId="0" applyFont="1" applyBorder="1" applyAlignment="1">
      <alignment horizontal="center" vertical="top" wrapText="1"/>
    </xf>
    <xf numFmtId="0" fontId="15" fillId="0" borderId="0" xfId="0" applyFont="1" applyAlignment="1">
      <alignment horizontal="center"/>
    </xf>
    <xf numFmtId="0" fontId="3" fillId="0" borderId="0" xfId="0" applyFont="1" applyAlignment="1"/>
    <xf numFmtId="164" fontId="2" fillId="0" borderId="2" xfId="0" applyNumberFormat="1" applyFont="1" applyBorder="1" applyAlignment="1">
      <alignment horizontal="center"/>
    </xf>
    <xf numFmtId="4" fontId="3" fillId="0" borderId="2" xfId="0" applyNumberFormat="1" applyFont="1" applyBorder="1" applyAlignment="1">
      <alignment horizontal="right"/>
    </xf>
    <xf numFmtId="49" fontId="3" fillId="0" borderId="2" xfId="0" applyNumberFormat="1" applyFont="1" applyBorder="1" applyAlignment="1">
      <alignment horizontal="center" vertical="top" wrapText="1"/>
    </xf>
    <xf numFmtId="0" fontId="3" fillId="0" borderId="2" xfId="0" applyFont="1" applyBorder="1" applyAlignment="1">
      <alignment horizontal="left" vertical="top" wrapText="1"/>
    </xf>
    <xf numFmtId="0" fontId="3" fillId="0" borderId="2" xfId="0" applyFont="1" applyBorder="1" applyAlignment="1">
      <alignment horizontal="center" vertical="top" wrapText="1"/>
    </xf>
    <xf numFmtId="0" fontId="3" fillId="0" borderId="0" xfId="0" applyFont="1" applyBorder="1" applyAlignment="1">
      <alignment horizontal="right" wrapText="1"/>
    </xf>
    <xf numFmtId="4" fontId="3" fillId="0" borderId="0" xfId="0" applyNumberFormat="1" applyFont="1" applyBorder="1" applyAlignment="1">
      <alignment horizontal="right"/>
    </xf>
    <xf numFmtId="49" fontId="3" fillId="0" borderId="0" xfId="0" applyNumberFormat="1" applyFont="1" applyAlignment="1">
      <alignment horizontal="center" vertical="top" wrapText="1"/>
    </xf>
    <xf numFmtId="0" fontId="3" fillId="0" borderId="0" xfId="0" applyFont="1" applyAlignment="1">
      <alignment horizontal="right" wrapText="1"/>
    </xf>
    <xf numFmtId="0" fontId="3" fillId="0" borderId="2" xfId="0" applyFont="1" applyBorder="1" applyAlignment="1">
      <alignment horizontal="right" wrapText="1"/>
    </xf>
    <xf numFmtId="0" fontId="2" fillId="0" borderId="0" xfId="0" applyFont="1" applyAlignment="1">
      <alignment horizontal="left" vertical="top" wrapText="1"/>
    </xf>
    <xf numFmtId="0" fontId="2" fillId="0" borderId="0" xfId="0" applyFont="1" applyAlignment="1">
      <alignment horizontal="right" vertical="top" wrapText="1"/>
    </xf>
    <xf numFmtId="166" fontId="3" fillId="0" borderId="0" xfId="0" applyNumberFormat="1" applyFont="1" applyAlignment="1">
      <alignment horizontal="center" vertical="top" wrapText="1"/>
    </xf>
    <xf numFmtId="0" fontId="3" fillId="0" borderId="0" xfId="0" applyFont="1" applyAlignment="1">
      <alignment horizontal="right" vertical="top" wrapText="1"/>
    </xf>
    <xf numFmtId="164" fontId="3" fillId="0" borderId="0" xfId="0" applyNumberFormat="1" applyFont="1" applyAlignment="1">
      <alignment horizontal="center" vertical="top" wrapText="1"/>
    </xf>
    <xf numFmtId="49" fontId="3" fillId="0" borderId="0" xfId="0" applyNumberFormat="1" applyFont="1" applyAlignment="1">
      <alignment horizontal="left" vertical="top" wrapText="1"/>
    </xf>
    <xf numFmtId="49" fontId="3" fillId="0" borderId="0" xfId="0" quotePrefix="1" applyNumberFormat="1" applyFont="1" applyAlignment="1">
      <alignment horizontal="left" vertical="top" wrapText="1"/>
    </xf>
    <xf numFmtId="0" fontId="3" fillId="0" borderId="0" xfId="0" applyNumberFormat="1" applyFont="1" applyAlignment="1">
      <alignment horizontal="right" vertical="top" wrapText="1"/>
    </xf>
    <xf numFmtId="0" fontId="3" fillId="0" borderId="0" xfId="0" quotePrefix="1" applyFont="1" applyAlignment="1">
      <alignment horizontal="left" vertical="top" wrapText="1"/>
    </xf>
    <xf numFmtId="164" fontId="3" fillId="0" borderId="5" xfId="0" applyNumberFormat="1" applyFont="1" applyBorder="1" applyAlignment="1">
      <alignment horizontal="center" vertical="top" wrapText="1"/>
    </xf>
    <xf numFmtId="0" fontId="2" fillId="0" borderId="5" xfId="0" applyFont="1" applyBorder="1" applyAlignment="1">
      <alignment horizontal="left" vertical="top" wrapText="1"/>
    </xf>
    <xf numFmtId="0" fontId="3" fillId="0" borderId="5" xfId="0" applyFont="1" applyBorder="1" applyAlignment="1">
      <alignment horizontal="right" vertical="top" wrapText="1"/>
    </xf>
    <xf numFmtId="164" fontId="3" fillId="0" borderId="6" xfId="0" applyNumberFormat="1" applyFont="1" applyBorder="1" applyAlignment="1">
      <alignment horizontal="center" vertical="top" wrapText="1"/>
    </xf>
    <xf numFmtId="0" fontId="2" fillId="0" borderId="6" xfId="0" applyFont="1" applyBorder="1" applyAlignment="1">
      <alignment horizontal="left" vertical="top" wrapText="1"/>
    </xf>
    <xf numFmtId="0" fontId="3" fillId="0" borderId="6" xfId="0" applyFont="1" applyBorder="1" applyAlignment="1">
      <alignment horizontal="right" vertical="top" wrapText="1"/>
    </xf>
    <xf numFmtId="4" fontId="3" fillId="0" borderId="6" xfId="0" applyNumberFormat="1" applyFont="1" applyBorder="1" applyAlignment="1">
      <alignment horizontal="right"/>
    </xf>
    <xf numFmtId="164" fontId="2" fillId="0" borderId="0" xfId="0" applyNumberFormat="1" applyFont="1" applyAlignment="1">
      <alignment horizontal="left" vertical="top"/>
    </xf>
    <xf numFmtId="0" fontId="3" fillId="0" borderId="0" xfId="0" applyNumberFormat="1" applyFont="1" applyAlignment="1">
      <alignment horizontal="right" wrapText="1"/>
    </xf>
    <xf numFmtId="164" fontId="3" fillId="12" borderId="0" xfId="0" applyNumberFormat="1" applyFont="1" applyFill="1" applyAlignment="1">
      <alignment horizontal="center" vertical="top" wrapText="1"/>
    </xf>
    <xf numFmtId="0" fontId="2" fillId="12" borderId="0" xfId="0" applyFont="1" applyFill="1" applyAlignment="1">
      <alignment horizontal="left" vertical="top" wrapText="1"/>
    </xf>
    <xf numFmtId="0" fontId="3" fillId="12" borderId="0" xfId="0" applyFont="1" applyFill="1" applyAlignment="1">
      <alignment horizontal="right" vertical="top" wrapText="1"/>
    </xf>
    <xf numFmtId="14" fontId="3" fillId="0" borderId="0" xfId="0" applyNumberFormat="1" applyFont="1" applyAlignment="1">
      <alignment horizontal="center" vertical="top" wrapText="1"/>
    </xf>
    <xf numFmtId="164" fontId="2" fillId="12" borderId="6" xfId="0" applyNumberFormat="1" applyFont="1" applyFill="1" applyBorder="1" applyAlignment="1">
      <alignment horizontal="center" vertical="top" wrapText="1"/>
    </xf>
    <xf numFmtId="0" fontId="2" fillId="12" borderId="6" xfId="0" applyFont="1" applyFill="1" applyBorder="1" applyAlignment="1">
      <alignment horizontal="left" vertical="top" wrapText="1"/>
    </xf>
    <xf numFmtId="0" fontId="2" fillId="12" borderId="6" xfId="0" applyFont="1" applyFill="1" applyBorder="1" applyAlignment="1">
      <alignment horizontal="right" vertical="top" wrapText="1"/>
    </xf>
    <xf numFmtId="164" fontId="3" fillId="0" borderId="6" xfId="0" applyNumberFormat="1" applyFont="1" applyBorder="1" applyAlignment="1">
      <alignment horizontal="center"/>
    </xf>
    <xf numFmtId="0" fontId="3" fillId="0" borderId="6" xfId="0" applyFont="1" applyBorder="1"/>
    <xf numFmtId="2" fontId="5" fillId="14" borderId="0" xfId="0" applyNumberFormat="1" applyFont="1" applyFill="1"/>
    <xf numFmtId="2" fontId="5" fillId="14" borderId="0" xfId="0" applyNumberFormat="1" applyFont="1" applyFill="1" applyAlignment="1">
      <alignment horizontal="left" vertical="top"/>
    </xf>
    <xf numFmtId="49" fontId="2" fillId="0" borderId="2" xfId="0" applyNumberFormat="1" applyFont="1" applyBorder="1" applyAlignment="1">
      <alignment horizontal="center"/>
    </xf>
    <xf numFmtId="0" fontId="3" fillId="0" borderId="0" xfId="0" applyFont="1" applyBorder="1" applyAlignment="1">
      <alignment horizontal="right" vertical="top" wrapText="1"/>
    </xf>
    <xf numFmtId="49" fontId="2" fillId="0" borderId="6" xfId="0" applyNumberFormat="1" applyFont="1" applyBorder="1" applyAlignment="1">
      <alignment horizontal="center" vertical="top" wrapText="1"/>
    </xf>
    <xf numFmtId="0" fontId="2" fillId="0" borderId="6" xfId="0" applyFont="1" applyBorder="1" applyAlignment="1">
      <alignment horizontal="right" wrapText="1"/>
    </xf>
    <xf numFmtId="0" fontId="11" fillId="0" borderId="0" xfId="0" applyFont="1" applyAlignment="1" applyProtection="1">
      <alignment vertical="top"/>
      <protection hidden="1"/>
    </xf>
    <xf numFmtId="4" fontId="11" fillId="0" borderId="0" xfId="0" applyNumberFormat="1" applyFont="1" applyBorder="1" applyAlignment="1" applyProtection="1">
      <alignment vertical="top"/>
    </xf>
    <xf numFmtId="4" fontId="11" fillId="0" borderId="0" xfId="0" applyNumberFormat="1" applyFont="1" applyBorder="1" applyAlignment="1" applyProtection="1">
      <alignment vertical="top"/>
      <protection hidden="1"/>
    </xf>
    <xf numFmtId="165" fontId="11" fillId="0" borderId="0" xfId="0" applyNumberFormat="1" applyFont="1" applyBorder="1" applyAlignment="1" applyProtection="1">
      <alignment vertical="top"/>
      <protection hidden="1"/>
    </xf>
    <xf numFmtId="49" fontId="11" fillId="0" borderId="0" xfId="0" applyNumberFormat="1" applyFont="1" applyBorder="1" applyAlignment="1" applyProtection="1">
      <alignment vertical="top"/>
      <protection hidden="1"/>
    </xf>
    <xf numFmtId="0" fontId="11" fillId="0" borderId="0" xfId="0" applyFont="1" applyBorder="1" applyAlignment="1" applyProtection="1">
      <alignment vertical="top"/>
      <protection hidden="1"/>
    </xf>
    <xf numFmtId="49" fontId="11" fillId="0" borderId="2" xfId="0" applyNumberFormat="1" applyFont="1" applyBorder="1" applyAlignment="1" applyProtection="1">
      <alignment vertical="top"/>
      <protection hidden="1"/>
    </xf>
    <xf numFmtId="0" fontId="11" fillId="0" borderId="2" xfId="0" applyFont="1" applyBorder="1" applyAlignment="1" applyProtection="1">
      <alignment vertical="top"/>
      <protection hidden="1"/>
    </xf>
    <xf numFmtId="4" fontId="11" fillId="0" borderId="2" xfId="0" applyNumberFormat="1" applyFont="1" applyBorder="1" applyAlignment="1" applyProtection="1">
      <alignment vertical="top"/>
    </xf>
    <xf numFmtId="0" fontId="18" fillId="6" borderId="0" xfId="0" applyFont="1" applyFill="1" applyBorder="1" applyAlignment="1"/>
    <xf numFmtId="0" fontId="18" fillId="0" borderId="0" xfId="0" applyFont="1" applyFill="1" applyBorder="1" applyAlignment="1"/>
    <xf numFmtId="0" fontId="18" fillId="7" borderId="0" xfId="0" applyFont="1" applyFill="1" applyBorder="1" applyAlignment="1"/>
    <xf numFmtId="0" fontId="18" fillId="0" borderId="2" xfId="0" applyFont="1" applyFill="1" applyBorder="1" applyAlignment="1"/>
    <xf numFmtId="0" fontId="18" fillId="0" borderId="0" xfId="0" applyFont="1" applyFill="1" applyBorder="1" applyAlignment="1">
      <alignment horizontal="left" vertical="top" wrapText="1"/>
    </xf>
    <xf numFmtId="0" fontId="18" fillId="0" borderId="2" xfId="0" applyNumberFormat="1" applyFont="1" applyFill="1" applyBorder="1" applyAlignment="1"/>
    <xf numFmtId="0" fontId="18" fillId="0" borderId="0" xfId="0" applyNumberFormat="1" applyFont="1" applyFill="1" applyBorder="1" applyAlignment="1"/>
    <xf numFmtId="0" fontId="18" fillId="8" borderId="0" xfId="0" applyNumberFormat="1" applyFont="1" applyFill="1" applyBorder="1" applyAlignment="1"/>
    <xf numFmtId="0" fontId="18" fillId="11" borderId="0" xfId="0" applyFont="1" applyFill="1" applyBorder="1" applyAlignment="1"/>
    <xf numFmtId="0" fontId="18" fillId="0" borderId="3" xfId="0" applyNumberFormat="1" applyFont="1" applyFill="1" applyBorder="1" applyAlignment="1"/>
    <xf numFmtId="4" fontId="25" fillId="0" borderId="0" xfId="0" applyNumberFormat="1" applyFont="1" applyFill="1" applyBorder="1" applyAlignment="1"/>
    <xf numFmtId="0" fontId="25" fillId="0" borderId="0" xfId="0" applyFont="1"/>
    <xf numFmtId="0" fontId="3" fillId="0" borderId="0" xfId="0" applyNumberFormat="1" applyFont="1" applyFill="1" applyBorder="1" applyAlignment="1">
      <alignment horizontal="left" vertical="top" wrapText="1"/>
    </xf>
    <xf numFmtId="0" fontId="2" fillId="0" borderId="0" xfId="0" applyNumberFormat="1" applyFont="1" applyFill="1" applyBorder="1" applyAlignment="1">
      <alignment wrapText="1"/>
    </xf>
    <xf numFmtId="0" fontId="8" fillId="0" borderId="0" xfId="0" applyNumberFormat="1" applyFont="1" applyFill="1" applyBorder="1" applyAlignment="1">
      <alignment horizontal="left" vertical="top" wrapText="1"/>
    </xf>
    <xf numFmtId="0" fontId="8"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26" fillId="0" borderId="0" xfId="0" applyFont="1" applyAlignment="1">
      <alignment vertical="top"/>
    </xf>
    <xf numFmtId="0" fontId="26" fillId="3" borderId="0" xfId="0" applyFont="1" applyFill="1" applyAlignment="1">
      <alignment vertical="top"/>
    </xf>
    <xf numFmtId="2" fontId="27" fillId="4" borderId="0" xfId="0" applyNumberFormat="1" applyFont="1" applyFill="1" applyAlignment="1">
      <alignment vertical="top"/>
    </xf>
    <xf numFmtId="2" fontId="26" fillId="0" borderId="0" xfId="0" applyNumberFormat="1" applyFont="1" applyAlignment="1">
      <alignment vertical="top"/>
    </xf>
    <xf numFmtId="2" fontId="26" fillId="0" borderId="2" xfId="0" applyNumberFormat="1" applyFont="1" applyBorder="1" applyAlignment="1">
      <alignment vertical="top"/>
    </xf>
    <xf numFmtId="2" fontId="26" fillId="0" borderId="0" xfId="0" applyNumberFormat="1" applyFont="1" applyBorder="1" applyAlignment="1">
      <alignment vertical="top"/>
    </xf>
    <xf numFmtId="0" fontId="28" fillId="0" borderId="0" xfId="0" applyFont="1" applyAlignment="1">
      <alignment vertical="top"/>
    </xf>
    <xf numFmtId="0" fontId="3" fillId="0" borderId="2" xfId="0" applyFont="1" applyBorder="1" applyAlignment="1">
      <alignment horizontal="right" vertical="top" wrapText="1"/>
    </xf>
    <xf numFmtId="167" fontId="3" fillId="0" borderId="0" xfId="0" applyNumberFormat="1" applyFont="1"/>
    <xf numFmtId="167" fontId="6" fillId="15" borderId="0" xfId="0" applyNumberFormat="1" applyFont="1" applyFill="1"/>
    <xf numFmtId="167" fontId="3" fillId="0" borderId="0" xfId="0" applyNumberFormat="1" applyFont="1" applyBorder="1" applyAlignment="1" applyProtection="1">
      <alignment horizontal="center" vertical="top" wrapText="1"/>
      <protection hidden="1"/>
    </xf>
    <xf numFmtId="167" fontId="3" fillId="0" borderId="0" xfId="0" applyNumberFormat="1" applyFont="1" applyAlignment="1"/>
    <xf numFmtId="167" fontId="3" fillId="0" borderId="2" xfId="0" applyNumberFormat="1" applyFont="1" applyBorder="1"/>
    <xf numFmtId="167" fontId="3" fillId="0" borderId="2" xfId="0" applyNumberFormat="1" applyFont="1" applyBorder="1" applyAlignment="1" applyProtection="1">
      <alignment horizontal="center" vertical="top" wrapText="1"/>
      <protection hidden="1"/>
    </xf>
    <xf numFmtId="167" fontId="3" fillId="0" borderId="0" xfId="0" applyNumberFormat="1" applyFont="1" applyBorder="1"/>
    <xf numFmtId="167" fontId="3" fillId="0" borderId="0" xfId="0" applyNumberFormat="1" applyFont="1" applyProtection="1"/>
    <xf numFmtId="167" fontId="3" fillId="0" borderId="0" xfId="0" applyNumberFormat="1" applyFont="1" applyBorder="1" applyProtection="1"/>
    <xf numFmtId="167" fontId="3" fillId="0" borderId="2" xfId="0" applyNumberFormat="1" applyFont="1" applyBorder="1" applyProtection="1"/>
    <xf numFmtId="167" fontId="2" fillId="0" borderId="0" xfId="0" applyNumberFormat="1" applyFont="1" applyProtection="1"/>
    <xf numFmtId="167" fontId="2" fillId="0" borderId="0" xfId="0" applyNumberFormat="1" applyFont="1"/>
    <xf numFmtId="167" fontId="2" fillId="0" borderId="6" xfId="0" applyNumberFormat="1" applyFont="1" applyBorder="1" applyAlignment="1">
      <alignment horizontal="right"/>
    </xf>
    <xf numFmtId="167" fontId="2" fillId="0" borderId="0" xfId="0" applyNumberFormat="1" applyFont="1" applyAlignment="1">
      <alignment horizontal="right"/>
    </xf>
    <xf numFmtId="167" fontId="2" fillId="0" borderId="6" xfId="0" applyNumberFormat="1" applyFont="1" applyBorder="1"/>
    <xf numFmtId="167" fontId="11" fillId="0" borderId="0" xfId="0" applyNumberFormat="1" applyFont="1"/>
    <xf numFmtId="167" fontId="6" fillId="14" borderId="0" xfId="0" applyNumberFormat="1" applyFont="1" applyFill="1"/>
    <xf numFmtId="167" fontId="2" fillId="0" borderId="6" xfId="0" applyNumberFormat="1" applyFont="1" applyBorder="1" applyAlignment="1">
      <alignment vertical="center"/>
    </xf>
    <xf numFmtId="167" fontId="11" fillId="0" borderId="0" xfId="0" applyNumberFormat="1" applyFont="1" applyBorder="1" applyAlignment="1" applyProtection="1">
      <alignment vertical="top"/>
      <protection hidden="1"/>
    </xf>
    <xf numFmtId="167" fontId="2" fillId="0" borderId="0" xfId="0" applyNumberFormat="1" applyFont="1" applyBorder="1" applyAlignment="1">
      <alignment vertical="top"/>
    </xf>
    <xf numFmtId="167" fontId="2" fillId="0" borderId="0" xfId="0" applyNumberFormat="1" applyFont="1" applyBorder="1" applyAlignment="1" applyProtection="1">
      <alignment vertical="top"/>
      <protection hidden="1"/>
    </xf>
    <xf numFmtId="167" fontId="2" fillId="0" borderId="2" xfId="0" applyNumberFormat="1" applyFont="1" applyBorder="1" applyAlignment="1" applyProtection="1">
      <alignment vertical="top"/>
      <protection hidden="1"/>
    </xf>
    <xf numFmtId="167" fontId="3" fillId="0" borderId="2" xfId="0" applyNumberFormat="1" applyFont="1" applyBorder="1" applyAlignment="1" applyProtection="1">
      <alignment vertical="top"/>
      <protection hidden="1"/>
    </xf>
    <xf numFmtId="2" fontId="2" fillId="0" borderId="0" xfId="0" applyNumberFormat="1" applyFont="1" applyAlignment="1">
      <alignment horizontal="right" vertical="top"/>
    </xf>
    <xf numFmtId="2" fontId="2" fillId="3" borderId="0" xfId="0" applyNumberFormat="1" applyFont="1" applyFill="1" applyAlignment="1">
      <alignment horizontal="right" vertical="top"/>
    </xf>
    <xf numFmtId="2" fontId="5" fillId="4" borderId="0" xfId="0" applyNumberFormat="1" applyFont="1" applyFill="1" applyAlignment="1">
      <alignment horizontal="right" vertical="top"/>
    </xf>
    <xf numFmtId="2" fontId="5" fillId="3" borderId="0" xfId="0" applyNumberFormat="1" applyFont="1" applyFill="1" applyAlignment="1">
      <alignment horizontal="right" vertical="top"/>
    </xf>
    <xf numFmtId="2" fontId="2" fillId="5" borderId="0" xfId="0" applyNumberFormat="1" applyFont="1" applyFill="1" applyAlignment="1">
      <alignment horizontal="right" vertical="top"/>
    </xf>
    <xf numFmtId="2" fontId="2" fillId="0" borderId="0" xfId="0" applyNumberFormat="1" applyFont="1" applyAlignment="1" applyProtection="1">
      <alignment horizontal="right" vertical="top"/>
      <protection locked="0"/>
    </xf>
    <xf numFmtId="0" fontId="3" fillId="7" borderId="0" xfId="0" applyFont="1" applyFill="1" applyBorder="1" applyAlignment="1"/>
    <xf numFmtId="0" fontId="3" fillId="0" borderId="0" xfId="0" applyFont="1" applyFill="1" applyBorder="1" applyAlignment="1"/>
    <xf numFmtId="0" fontId="3" fillId="0" borderId="2" xfId="0" applyFont="1" applyFill="1" applyBorder="1" applyAlignment="1"/>
    <xf numFmtId="0" fontId="3" fillId="0" borderId="4" xfId="0" applyFont="1" applyFill="1" applyBorder="1" applyAlignment="1"/>
    <xf numFmtId="0" fontId="3" fillId="7" borderId="0" xfId="1" applyFont="1" applyFill="1" applyBorder="1" applyAlignment="1"/>
    <xf numFmtId="0" fontId="3" fillId="9" borderId="0" xfId="0" applyFont="1" applyFill="1" applyBorder="1" applyAlignment="1"/>
    <xf numFmtId="2" fontId="2" fillId="0" borderId="0" xfId="0" applyNumberFormat="1" applyFont="1" applyAlignment="1">
      <alignment vertical="top"/>
    </xf>
    <xf numFmtId="2" fontId="2" fillId="0" borderId="2" xfId="0" applyNumberFormat="1" applyFont="1" applyBorder="1" applyAlignment="1">
      <alignment vertical="top"/>
    </xf>
    <xf numFmtId="2" fontId="2" fillId="0" borderId="0" xfId="0" applyNumberFormat="1" applyFont="1" applyBorder="1" applyAlignment="1">
      <alignment vertical="top"/>
    </xf>
    <xf numFmtId="2" fontId="5" fillId="3" borderId="0" xfId="0" applyNumberFormat="1" applyFont="1" applyFill="1" applyAlignment="1">
      <alignment vertical="top"/>
    </xf>
    <xf numFmtId="2" fontId="2" fillId="5" borderId="0" xfId="0" applyNumberFormat="1" applyFont="1" applyFill="1" applyAlignment="1">
      <alignment vertical="top"/>
    </xf>
    <xf numFmtId="0" fontId="2" fillId="0" borderId="0" xfId="0" applyNumberFormat="1" applyFont="1" applyAlignment="1" applyProtection="1">
      <alignment vertical="top"/>
      <protection locked="0"/>
    </xf>
    <xf numFmtId="0" fontId="2" fillId="0" borderId="2" xfId="0" applyNumberFormat="1" applyFont="1" applyBorder="1" applyAlignment="1">
      <alignment vertical="top"/>
    </xf>
    <xf numFmtId="0" fontId="2" fillId="0" borderId="0" xfId="0" applyNumberFormat="1" applyFont="1" applyBorder="1" applyAlignment="1">
      <alignment vertical="top"/>
    </xf>
    <xf numFmtId="0" fontId="2" fillId="0" borderId="0" xfId="0" applyNumberFormat="1" applyFont="1" applyAlignment="1">
      <alignment vertical="top"/>
    </xf>
    <xf numFmtId="2" fontId="11" fillId="0" borderId="0" xfId="0" applyNumberFormat="1" applyFont="1"/>
    <xf numFmtId="0" fontId="28" fillId="0" borderId="0" xfId="0" applyFont="1"/>
    <xf numFmtId="164" fontId="3" fillId="0" borderId="2" xfId="0" applyNumberFormat="1" applyFont="1" applyBorder="1" applyAlignment="1">
      <alignment horizontal="center" vertical="top" wrapText="1"/>
    </xf>
    <xf numFmtId="0" fontId="8" fillId="0" borderId="0" xfId="0" applyNumberFormat="1" applyFont="1" applyFill="1" applyBorder="1" applyAlignment="1">
      <alignment horizontal="left" vertical="top" wrapText="1"/>
    </xf>
    <xf numFmtId="0" fontId="2" fillId="8" borderId="0" xfId="0" applyNumberFormat="1" applyFont="1" applyFill="1" applyBorder="1" applyAlignment="1">
      <alignment wrapText="1"/>
    </xf>
    <xf numFmtId="0" fontId="2" fillId="0" borderId="0" xfId="0" applyNumberFormat="1" applyFont="1" applyFill="1" applyBorder="1" applyAlignment="1">
      <alignment wrapText="1"/>
    </xf>
    <xf numFmtId="0" fontId="8" fillId="0" borderId="0" xfId="0" applyNumberFormat="1" applyFont="1" applyFill="1" applyBorder="1" applyAlignment="1">
      <alignment horizontal="left" vertical="top" wrapText="1"/>
    </xf>
    <xf numFmtId="0" fontId="3" fillId="0" borderId="0" xfId="0" applyNumberFormat="1" applyFont="1" applyFill="1" applyBorder="1" applyAlignment="1">
      <alignment horizontal="left" vertical="top" wrapText="1"/>
    </xf>
    <xf numFmtId="0" fontId="8" fillId="0" borderId="0" xfId="0" applyFont="1" applyFill="1" applyBorder="1" applyAlignment="1">
      <alignment horizontal="left" vertical="top" wrapText="1"/>
    </xf>
    <xf numFmtId="0" fontId="3" fillId="0" borderId="0" xfId="0" applyFont="1" applyFill="1" applyBorder="1" applyAlignment="1">
      <alignment horizontal="left" vertical="top" wrapText="1"/>
    </xf>
  </cellXfs>
  <cellStyles count="6">
    <cellStyle name="A4 Small 210 x 297 mm" xfId="2"/>
    <cellStyle name="Izlaz" xfId="1" builtinId="21"/>
    <cellStyle name="Normal 2" xfId="4"/>
    <cellStyle name="Normalno" xfId="0" builtinId="0"/>
    <cellStyle name="Normalno 2" xfId="5"/>
    <cellStyle name="Normalno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85" zoomScaleNormal="85" workbookViewId="0">
      <selection activeCell="F23" sqref="F23"/>
    </sheetView>
  </sheetViews>
  <sheetFormatPr defaultRowHeight="15" x14ac:dyDescent="0.25"/>
  <cols>
    <col min="1" max="1" width="9.140625" style="137"/>
    <col min="2" max="2" width="54.85546875" customWidth="1"/>
    <col min="3" max="3" width="19.85546875" style="142" customWidth="1"/>
  </cols>
  <sheetData>
    <row r="3" spans="2:3" ht="15" customHeight="1" x14ac:dyDescent="0.25">
      <c r="B3" t="s">
        <v>282</v>
      </c>
    </row>
    <row r="5" spans="2:3" x14ac:dyDescent="0.25">
      <c r="B5" t="s">
        <v>278</v>
      </c>
    </row>
    <row r="7" spans="2:3" x14ac:dyDescent="0.25">
      <c r="B7" t="s">
        <v>279</v>
      </c>
    </row>
    <row r="9" spans="2:3" x14ac:dyDescent="0.25">
      <c r="B9" t="s">
        <v>280</v>
      </c>
    </row>
    <row r="11" spans="2:3" x14ac:dyDescent="0.25">
      <c r="B11" t="s">
        <v>281</v>
      </c>
    </row>
    <row r="14" spans="2:3" ht="15.75" x14ac:dyDescent="0.25">
      <c r="B14" s="139" t="s">
        <v>283</v>
      </c>
      <c r="C14" s="148"/>
    </row>
    <row r="17" spans="1:7" ht="15.75" x14ac:dyDescent="0.25">
      <c r="A17" s="141"/>
      <c r="B17" s="138" t="s">
        <v>286</v>
      </c>
      <c r="C17" s="143"/>
      <c r="D17" s="140"/>
      <c r="E17" s="140"/>
      <c r="F17" s="140"/>
      <c r="G17" s="140"/>
    </row>
    <row r="18" spans="1:7" ht="15.75" x14ac:dyDescent="0.25">
      <c r="A18" s="141"/>
      <c r="B18" s="138"/>
      <c r="C18" s="143"/>
      <c r="D18" s="140"/>
      <c r="E18" s="140"/>
      <c r="F18" s="140"/>
      <c r="G18" s="140"/>
    </row>
    <row r="19" spans="1:7" ht="15.75" x14ac:dyDescent="0.25">
      <c r="A19" s="141"/>
      <c r="B19" s="138" t="s">
        <v>287</v>
      </c>
      <c r="C19" s="143"/>
      <c r="D19" s="140"/>
      <c r="E19" s="140"/>
      <c r="F19" s="140"/>
      <c r="G19" s="140"/>
    </row>
    <row r="20" spans="1:7" ht="15.75" x14ac:dyDescent="0.25">
      <c r="A20" s="141"/>
      <c r="B20" s="138"/>
      <c r="C20" s="143"/>
      <c r="D20" s="140"/>
      <c r="E20" s="140"/>
      <c r="F20" s="140"/>
      <c r="G20" s="140"/>
    </row>
    <row r="21" spans="1:7" ht="15.75" x14ac:dyDescent="0.25">
      <c r="A21" s="141"/>
      <c r="B21" s="138" t="s">
        <v>288</v>
      </c>
      <c r="C21" s="143"/>
      <c r="D21" s="140"/>
      <c r="E21" s="140"/>
      <c r="F21" s="140"/>
      <c r="G21" s="140"/>
    </row>
    <row r="22" spans="1:7" ht="15.75" x14ac:dyDescent="0.25">
      <c r="A22" s="141"/>
      <c r="B22" s="138"/>
      <c r="C22" s="143"/>
      <c r="D22" s="140"/>
      <c r="E22" s="140"/>
      <c r="F22" s="140"/>
      <c r="G22" s="140"/>
    </row>
    <row r="23" spans="1:7" ht="15.75" x14ac:dyDescent="0.25">
      <c r="A23" s="141"/>
      <c r="B23" s="138" t="s">
        <v>289</v>
      </c>
      <c r="C23" s="143"/>
      <c r="D23" s="140"/>
      <c r="E23" s="140"/>
      <c r="F23" s="140"/>
      <c r="G23" s="140"/>
    </row>
    <row r="24" spans="1:7" ht="15.75" x14ac:dyDescent="0.25">
      <c r="A24" s="141"/>
      <c r="B24" s="138"/>
      <c r="C24" s="143"/>
      <c r="D24" s="140"/>
      <c r="E24" s="140"/>
      <c r="F24" s="140"/>
      <c r="G24" s="140"/>
    </row>
    <row r="25" spans="1:7" ht="15.75" x14ac:dyDescent="0.25">
      <c r="A25" s="141"/>
      <c r="B25" s="138"/>
      <c r="C25" s="143"/>
      <c r="D25" s="140"/>
      <c r="E25" s="140"/>
      <c r="F25" s="140"/>
      <c r="G25" s="140"/>
    </row>
    <row r="26" spans="1:7" ht="15.75" x14ac:dyDescent="0.25">
      <c r="A26" s="141"/>
      <c r="B26" s="140"/>
      <c r="C26" s="143"/>
      <c r="D26" s="140"/>
      <c r="E26" s="140"/>
      <c r="F26" s="140"/>
      <c r="G26" s="140"/>
    </row>
    <row r="27" spans="1:7" ht="16.5" thickBot="1" x14ac:dyDescent="0.3">
      <c r="A27" s="141"/>
      <c r="B27" s="146" t="s">
        <v>219</v>
      </c>
      <c r="C27" s="147">
        <f>SUM(C17:C26)</f>
        <v>0</v>
      </c>
      <c r="D27" s="140"/>
      <c r="E27" s="140"/>
      <c r="F27" s="140"/>
      <c r="G27" s="140"/>
    </row>
    <row r="28" spans="1:7" ht="15.75" x14ac:dyDescent="0.25">
      <c r="A28" s="141"/>
      <c r="B28" s="140"/>
      <c r="C28" s="143"/>
      <c r="D28" s="140"/>
      <c r="E28" s="140"/>
      <c r="F28" s="140"/>
      <c r="G28" s="140"/>
    </row>
    <row r="29" spans="1:7" ht="15.75" x14ac:dyDescent="0.25">
      <c r="B29" s="145" t="s">
        <v>284</v>
      </c>
      <c r="C29" s="144">
        <f>C27*0.25</f>
        <v>0</v>
      </c>
    </row>
    <row r="31" spans="1:7" ht="16.5" thickBot="1" x14ac:dyDescent="0.3">
      <c r="B31" s="149" t="s">
        <v>285</v>
      </c>
      <c r="C31" s="150">
        <f>SUM(C27:C30)</f>
        <v>0</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2"/>
  <sheetViews>
    <sheetView tabSelected="1" topLeftCell="A235" workbookViewId="0">
      <selection activeCell="I47" sqref="I47"/>
    </sheetView>
  </sheetViews>
  <sheetFormatPr defaultRowHeight="15" x14ac:dyDescent="0.25"/>
  <cols>
    <col min="1" max="1" width="5" style="153" bestFit="1" customWidth="1"/>
    <col min="2" max="2" width="53.42578125" style="153" customWidth="1"/>
    <col min="3" max="3" width="14.85546875" style="153" bestFit="1" customWidth="1"/>
    <col min="4" max="4" width="7.85546875" style="153" bestFit="1" customWidth="1"/>
    <col min="5" max="5" width="6" style="226" bestFit="1" customWidth="1"/>
    <col min="6" max="6" width="9.85546875" style="153" bestFit="1" customWidth="1"/>
    <col min="7" max="16384" width="9.140625" style="153"/>
  </cols>
  <sheetData>
    <row r="1" spans="1:6" ht="15.75" x14ac:dyDescent="0.25">
      <c r="A1" s="34"/>
      <c r="B1" s="35" t="s">
        <v>42</v>
      </c>
      <c r="C1" s="36"/>
      <c r="D1" s="37"/>
      <c r="E1" s="215"/>
      <c r="F1" s="37"/>
    </row>
    <row r="2" spans="1:6" x14ac:dyDescent="0.25">
      <c r="A2" s="38"/>
      <c r="B2" s="39"/>
      <c r="C2" s="40"/>
      <c r="D2" s="41"/>
      <c r="E2" s="216"/>
      <c r="F2" s="41"/>
    </row>
    <row r="3" spans="1:6" x14ac:dyDescent="0.25">
      <c r="A3" s="42" t="s">
        <v>83</v>
      </c>
      <c r="B3" s="43" t="s">
        <v>84</v>
      </c>
      <c r="C3" s="44"/>
      <c r="D3" s="45"/>
      <c r="E3" s="269"/>
      <c r="F3" s="46"/>
    </row>
    <row r="4" spans="1:6" x14ac:dyDescent="0.25">
      <c r="A4" s="47"/>
      <c r="B4" s="227"/>
      <c r="C4" s="48"/>
      <c r="D4" s="49"/>
      <c r="E4" s="270"/>
      <c r="F4" s="41"/>
    </row>
    <row r="5" spans="1:6" x14ac:dyDescent="0.25">
      <c r="A5" s="47"/>
      <c r="B5" s="227" t="s">
        <v>85</v>
      </c>
      <c r="C5" s="48"/>
      <c r="D5" s="49"/>
      <c r="E5" s="270"/>
      <c r="F5" s="41"/>
    </row>
    <row r="6" spans="1:6" ht="325.5" customHeight="1" x14ac:dyDescent="0.25">
      <c r="A6" s="47"/>
      <c r="B6" s="291" t="s">
        <v>86</v>
      </c>
      <c r="C6" s="291"/>
      <c r="D6" s="291"/>
      <c r="E6" s="291"/>
      <c r="F6" s="291"/>
    </row>
    <row r="7" spans="1:6" ht="102" x14ac:dyDescent="0.25">
      <c r="A7" s="47" t="s">
        <v>87</v>
      </c>
      <c r="B7" s="50" t="s">
        <v>88</v>
      </c>
      <c r="C7" s="51"/>
      <c r="D7" s="52"/>
      <c r="E7" s="51"/>
      <c r="F7" s="49"/>
    </row>
    <row r="8" spans="1:6" x14ac:dyDescent="0.25">
      <c r="A8" s="47"/>
      <c r="B8" s="231"/>
      <c r="C8" s="227" t="s">
        <v>51</v>
      </c>
      <c r="D8" s="49">
        <v>1</v>
      </c>
      <c r="E8" s="270"/>
      <c r="F8" s="41"/>
    </row>
    <row r="9" spans="1:6" x14ac:dyDescent="0.25">
      <c r="A9" s="47"/>
      <c r="B9" s="231"/>
      <c r="C9" s="48"/>
      <c r="D9" s="49"/>
      <c r="E9" s="270"/>
      <c r="F9" s="41"/>
    </row>
    <row r="10" spans="1:6" ht="15.75" thickBot="1" x14ac:dyDescent="0.3">
      <c r="A10" s="47"/>
      <c r="B10" s="53"/>
      <c r="C10" s="54"/>
      <c r="D10" s="55"/>
      <c r="E10" s="271"/>
      <c r="F10" s="56"/>
    </row>
    <row r="11" spans="1:6" x14ac:dyDescent="0.25">
      <c r="A11" s="47"/>
      <c r="B11" s="57" t="s">
        <v>91</v>
      </c>
      <c r="C11" s="48"/>
      <c r="D11" s="49"/>
      <c r="E11" s="270"/>
      <c r="F11" s="41">
        <f>SUM(F8:F9)</f>
        <v>0</v>
      </c>
    </row>
    <row r="12" spans="1:6" x14ac:dyDescent="0.25">
      <c r="A12" s="47"/>
      <c r="B12" s="227"/>
      <c r="C12" s="48"/>
      <c r="D12" s="49"/>
      <c r="E12" s="216"/>
      <c r="F12" s="41"/>
    </row>
    <row r="13" spans="1:6" x14ac:dyDescent="0.25">
      <c r="A13" s="42" t="s">
        <v>92</v>
      </c>
      <c r="B13" s="43" t="s">
        <v>44</v>
      </c>
      <c r="C13" s="44"/>
      <c r="D13" s="45"/>
      <c r="E13" s="269"/>
      <c r="F13" s="46"/>
    </row>
    <row r="14" spans="1:6" x14ac:dyDescent="0.25">
      <c r="A14" s="47"/>
      <c r="B14" s="227"/>
      <c r="C14" s="48"/>
      <c r="D14" s="49"/>
      <c r="E14" s="270"/>
      <c r="F14" s="41"/>
    </row>
    <row r="15" spans="1:6" x14ac:dyDescent="0.25">
      <c r="A15" s="47"/>
      <c r="B15" s="227" t="s">
        <v>85</v>
      </c>
      <c r="C15" s="48"/>
      <c r="D15" s="49"/>
      <c r="E15" s="270"/>
      <c r="F15" s="41"/>
    </row>
    <row r="16" spans="1:6" ht="343.5" customHeight="1" x14ac:dyDescent="0.25">
      <c r="A16" s="47"/>
      <c r="B16" s="291" t="s">
        <v>93</v>
      </c>
      <c r="C16" s="291"/>
      <c r="D16" s="291"/>
      <c r="E16" s="291"/>
      <c r="F16" s="291"/>
    </row>
    <row r="17" spans="1:6" ht="123" customHeight="1" x14ac:dyDescent="0.25">
      <c r="A17" s="47"/>
      <c r="B17" s="291" t="s">
        <v>94</v>
      </c>
      <c r="C17" s="291"/>
      <c r="D17" s="291"/>
      <c r="E17" s="291"/>
      <c r="F17" s="291"/>
    </row>
    <row r="18" spans="1:6" x14ac:dyDescent="0.25">
      <c r="A18" s="47"/>
      <c r="B18" s="231"/>
      <c r="C18" s="48"/>
      <c r="D18" s="49"/>
      <c r="E18" s="216"/>
      <c r="F18" s="41"/>
    </row>
    <row r="19" spans="1:6" ht="89.25" x14ac:dyDescent="0.25">
      <c r="A19" s="47" t="s">
        <v>95</v>
      </c>
      <c r="B19" s="230" t="s">
        <v>96</v>
      </c>
      <c r="C19" s="48"/>
      <c r="D19" s="49"/>
      <c r="E19" s="270"/>
      <c r="F19" s="41"/>
    </row>
    <row r="20" spans="1:6" x14ac:dyDescent="0.25">
      <c r="A20" s="47"/>
      <c r="B20" s="231"/>
      <c r="C20" s="48" t="s">
        <v>90</v>
      </c>
      <c r="D20" s="49">
        <v>140</v>
      </c>
      <c r="E20" s="270"/>
      <c r="F20" s="41"/>
    </row>
    <row r="21" spans="1:6" x14ac:dyDescent="0.25">
      <c r="A21" s="47"/>
      <c r="B21" s="231"/>
      <c r="C21" s="48"/>
      <c r="D21" s="49"/>
      <c r="E21" s="270"/>
      <c r="F21" s="41"/>
    </row>
    <row r="22" spans="1:6" ht="63.75" x14ac:dyDescent="0.25">
      <c r="A22" s="47" t="s">
        <v>97</v>
      </c>
      <c r="B22" s="229" t="s">
        <v>100</v>
      </c>
      <c r="C22" s="48"/>
      <c r="D22" s="49"/>
      <c r="E22" s="270"/>
      <c r="F22" s="41"/>
    </row>
    <row r="23" spans="1:6" x14ac:dyDescent="0.25">
      <c r="A23" s="47"/>
      <c r="B23" s="227" t="s">
        <v>101</v>
      </c>
      <c r="C23" s="48" t="s">
        <v>98</v>
      </c>
      <c r="D23" s="58">
        <v>15.8</v>
      </c>
      <c r="E23" s="270"/>
      <c r="F23" s="41"/>
    </row>
    <row r="24" spans="1:6" ht="25.5" x14ac:dyDescent="0.25">
      <c r="A24" s="47"/>
      <c r="B24" s="227" t="s">
        <v>102</v>
      </c>
      <c r="C24" s="40" t="s">
        <v>98</v>
      </c>
      <c r="D24" s="58">
        <v>3.85</v>
      </c>
      <c r="E24" s="270"/>
      <c r="F24" s="41"/>
    </row>
    <row r="25" spans="1:6" x14ac:dyDescent="0.25">
      <c r="A25" s="47"/>
      <c r="B25" s="227"/>
      <c r="C25" s="48"/>
      <c r="D25" s="49"/>
      <c r="E25" s="270"/>
      <c r="F25" s="41"/>
    </row>
    <row r="26" spans="1:6" ht="63.75" x14ac:dyDescent="0.25">
      <c r="A26" s="47" t="s">
        <v>99</v>
      </c>
      <c r="B26" s="229" t="s">
        <v>104</v>
      </c>
      <c r="C26" s="48"/>
      <c r="D26" s="49"/>
      <c r="E26" s="270"/>
      <c r="F26" s="41"/>
    </row>
    <row r="27" spans="1:6" x14ac:dyDescent="0.25">
      <c r="A27" s="47"/>
      <c r="B27" s="227"/>
      <c r="C27" s="48" t="s">
        <v>98</v>
      </c>
      <c r="D27" s="49">
        <v>0.9</v>
      </c>
      <c r="E27" s="270"/>
      <c r="F27" s="41"/>
    </row>
    <row r="28" spans="1:6" x14ac:dyDescent="0.25">
      <c r="A28" s="47"/>
      <c r="B28" s="227"/>
      <c r="C28" s="48"/>
      <c r="D28" s="49"/>
      <c r="E28" s="270"/>
      <c r="F28" s="41"/>
    </row>
    <row r="29" spans="1:6" ht="165.75" x14ac:dyDescent="0.25">
      <c r="A29" s="47" t="s">
        <v>103</v>
      </c>
      <c r="B29" s="229" t="s">
        <v>105</v>
      </c>
      <c r="C29" s="48"/>
      <c r="D29" s="49"/>
      <c r="E29" s="270"/>
      <c r="F29" s="41"/>
    </row>
    <row r="30" spans="1:6" x14ac:dyDescent="0.25">
      <c r="A30" s="47"/>
      <c r="B30" s="227"/>
      <c r="C30" s="48" t="s">
        <v>98</v>
      </c>
      <c r="D30" s="49">
        <v>34</v>
      </c>
      <c r="E30" s="270"/>
      <c r="F30" s="41"/>
    </row>
    <row r="31" spans="1:6" x14ac:dyDescent="0.25">
      <c r="A31" s="47"/>
      <c r="B31" s="227"/>
      <c r="C31" s="48"/>
      <c r="D31" s="49"/>
      <c r="E31" s="270"/>
      <c r="F31" s="41"/>
    </row>
    <row r="32" spans="1:6" ht="15.75" thickBot="1" x14ac:dyDescent="0.3">
      <c r="A32" s="47"/>
      <c r="B32" s="53"/>
      <c r="C32" s="54"/>
      <c r="D32" s="55"/>
      <c r="E32" s="271"/>
      <c r="F32" s="56"/>
    </row>
    <row r="33" spans="1:6" x14ac:dyDescent="0.25">
      <c r="A33" s="47"/>
      <c r="B33" s="57" t="s">
        <v>106</v>
      </c>
      <c r="C33" s="228"/>
      <c r="D33" s="49"/>
      <c r="E33" s="270"/>
      <c r="F33" s="41">
        <f>SUM(F20:F32)</f>
        <v>0</v>
      </c>
    </row>
    <row r="34" spans="1:6" x14ac:dyDescent="0.25">
      <c r="A34" s="47"/>
      <c r="B34" s="57"/>
      <c r="C34" s="48"/>
      <c r="D34" s="49"/>
      <c r="E34" s="216"/>
      <c r="F34" s="41"/>
    </row>
    <row r="35" spans="1:6" x14ac:dyDescent="0.25">
      <c r="A35" s="42" t="s">
        <v>107</v>
      </c>
      <c r="B35" s="43" t="s">
        <v>108</v>
      </c>
      <c r="C35" s="44"/>
      <c r="D35" s="45"/>
      <c r="E35" s="269"/>
      <c r="F35" s="46"/>
    </row>
    <row r="36" spans="1:6" x14ac:dyDescent="0.25">
      <c r="A36" s="47"/>
      <c r="B36" s="227"/>
      <c r="C36" s="48"/>
      <c r="D36" s="49"/>
      <c r="E36" s="270"/>
      <c r="F36" s="41"/>
    </row>
    <row r="37" spans="1:6" x14ac:dyDescent="0.25">
      <c r="A37" s="47"/>
      <c r="B37" s="227" t="s">
        <v>85</v>
      </c>
      <c r="C37" s="48"/>
      <c r="D37" s="49"/>
      <c r="E37" s="270"/>
      <c r="F37" s="41"/>
    </row>
    <row r="38" spans="1:6" ht="160.5" customHeight="1" x14ac:dyDescent="0.25">
      <c r="A38" s="47"/>
      <c r="B38" s="291" t="s">
        <v>109</v>
      </c>
      <c r="C38" s="291"/>
      <c r="D38" s="291"/>
      <c r="E38" s="291"/>
      <c r="F38" s="291"/>
    </row>
    <row r="39" spans="1:6" ht="277.5" customHeight="1" x14ac:dyDescent="0.25">
      <c r="A39" s="47"/>
      <c r="B39" s="291" t="s">
        <v>110</v>
      </c>
      <c r="C39" s="291"/>
      <c r="D39" s="291"/>
      <c r="E39" s="291"/>
      <c r="F39" s="291"/>
    </row>
    <row r="40" spans="1:6" ht="269.25" customHeight="1" x14ac:dyDescent="0.25">
      <c r="A40" s="47"/>
      <c r="B40" s="291" t="s">
        <v>111</v>
      </c>
      <c r="C40" s="291"/>
      <c r="D40" s="291"/>
      <c r="E40" s="291"/>
      <c r="F40" s="291"/>
    </row>
    <row r="41" spans="1:6" x14ac:dyDescent="0.25">
      <c r="A41" s="47"/>
      <c r="B41" s="59"/>
      <c r="C41" s="48"/>
      <c r="D41" s="49"/>
      <c r="E41" s="270"/>
      <c r="F41" s="41"/>
    </row>
    <row r="42" spans="1:6" x14ac:dyDescent="0.25">
      <c r="A42" s="47"/>
      <c r="B42" s="60" t="s">
        <v>112</v>
      </c>
      <c r="C42" s="48"/>
      <c r="D42" s="49"/>
      <c r="E42" s="270"/>
      <c r="F42" s="41"/>
    </row>
    <row r="43" spans="1:6" x14ac:dyDescent="0.25">
      <c r="A43" s="47"/>
      <c r="B43" s="59"/>
      <c r="C43" s="48"/>
      <c r="D43" s="49"/>
      <c r="E43" s="270"/>
      <c r="F43" s="41"/>
    </row>
    <row r="44" spans="1:6" ht="38.25" x14ac:dyDescent="0.25">
      <c r="A44" s="47" t="s">
        <v>113</v>
      </c>
      <c r="B44" s="230" t="s">
        <v>114</v>
      </c>
      <c r="C44" s="48"/>
      <c r="D44" s="49"/>
      <c r="E44" s="270"/>
      <c r="F44" s="41"/>
    </row>
    <row r="45" spans="1:6" x14ac:dyDescent="0.25">
      <c r="A45" s="47"/>
      <c r="B45" s="59"/>
      <c r="C45" s="48" t="s">
        <v>98</v>
      </c>
      <c r="D45" s="49">
        <v>2.2999999999999998</v>
      </c>
      <c r="E45" s="270"/>
      <c r="F45" s="41"/>
    </row>
    <row r="46" spans="1:6" x14ac:dyDescent="0.25">
      <c r="A46" s="47"/>
      <c r="B46" s="59"/>
      <c r="C46" s="48"/>
      <c r="D46" s="49"/>
      <c r="E46" s="270"/>
      <c r="F46" s="41"/>
    </row>
    <row r="47" spans="1:6" ht="25.5" x14ac:dyDescent="0.25">
      <c r="A47" s="47" t="s">
        <v>115</v>
      </c>
      <c r="B47" s="229" t="s">
        <v>116</v>
      </c>
      <c r="C47" s="48"/>
      <c r="D47" s="49"/>
      <c r="E47" s="270"/>
      <c r="F47" s="41"/>
    </row>
    <row r="48" spans="1:6" x14ac:dyDescent="0.25">
      <c r="A48" s="47"/>
      <c r="B48" s="227" t="s">
        <v>117</v>
      </c>
      <c r="C48" s="48" t="s">
        <v>98</v>
      </c>
      <c r="D48" s="49">
        <v>3.5</v>
      </c>
      <c r="E48" s="270"/>
      <c r="F48" s="41"/>
    </row>
    <row r="49" spans="1:6" x14ac:dyDescent="0.25">
      <c r="A49" s="47"/>
      <c r="B49" s="227" t="s">
        <v>118</v>
      </c>
      <c r="C49" s="48" t="s">
        <v>98</v>
      </c>
      <c r="D49" s="49">
        <v>14.2</v>
      </c>
      <c r="E49" s="270"/>
      <c r="F49" s="41"/>
    </row>
    <row r="50" spans="1:6" x14ac:dyDescent="0.25">
      <c r="A50" s="47"/>
      <c r="B50" s="227"/>
      <c r="C50" s="48"/>
      <c r="D50" s="49"/>
      <c r="E50" s="270"/>
      <c r="F50" s="41"/>
    </row>
    <row r="51" spans="1:6" ht="43.5" customHeight="1" x14ac:dyDescent="0.25">
      <c r="A51" s="47" t="s">
        <v>119</v>
      </c>
      <c r="B51" s="229" t="s">
        <v>120</v>
      </c>
      <c r="C51" s="48"/>
      <c r="D51" s="49"/>
      <c r="E51" s="270"/>
      <c r="F51" s="41"/>
    </row>
    <row r="52" spans="1:6" x14ac:dyDescent="0.25">
      <c r="A52" s="47"/>
      <c r="B52" s="287"/>
      <c r="C52" s="48" t="s">
        <v>98</v>
      </c>
      <c r="D52" s="49">
        <v>0.8</v>
      </c>
      <c r="E52" s="270"/>
      <c r="F52" s="41"/>
    </row>
    <row r="53" spans="1:6" x14ac:dyDescent="0.25">
      <c r="A53" s="47"/>
      <c r="B53" s="227"/>
      <c r="C53" s="48"/>
      <c r="D53" s="49"/>
      <c r="E53" s="270"/>
      <c r="F53" s="41"/>
    </row>
    <row r="54" spans="1:6" x14ac:dyDescent="0.25">
      <c r="A54" s="47"/>
      <c r="B54" s="60" t="s">
        <v>121</v>
      </c>
      <c r="C54" s="48"/>
      <c r="D54" s="49"/>
      <c r="E54" s="270"/>
      <c r="F54" s="41"/>
    </row>
    <row r="55" spans="1:6" x14ac:dyDescent="0.25">
      <c r="A55" s="47"/>
      <c r="B55" s="227"/>
      <c r="C55" s="48"/>
      <c r="D55" s="49"/>
      <c r="E55" s="270"/>
      <c r="F55" s="41"/>
    </row>
    <row r="56" spans="1:6" ht="46.5" customHeight="1" x14ac:dyDescent="0.25">
      <c r="A56" s="47" t="s">
        <v>122</v>
      </c>
      <c r="B56" s="57" t="s">
        <v>123</v>
      </c>
      <c r="C56" s="48"/>
      <c r="D56" s="49"/>
      <c r="E56" s="270"/>
      <c r="F56" s="41"/>
    </row>
    <row r="57" spans="1:6" x14ac:dyDescent="0.25">
      <c r="A57" s="47"/>
      <c r="B57" s="227" t="s">
        <v>124</v>
      </c>
      <c r="C57" s="48"/>
      <c r="D57" s="49"/>
      <c r="E57" s="270"/>
      <c r="F57" s="41"/>
    </row>
    <row r="58" spans="1:6" x14ac:dyDescent="0.25">
      <c r="A58" s="47"/>
      <c r="B58" s="227" t="s">
        <v>125</v>
      </c>
      <c r="C58" s="48" t="s">
        <v>98</v>
      </c>
      <c r="D58" s="49">
        <v>3.7</v>
      </c>
      <c r="E58" s="270"/>
      <c r="F58" s="41"/>
    </row>
    <row r="59" spans="1:6" x14ac:dyDescent="0.25">
      <c r="A59" s="47"/>
      <c r="B59" s="227" t="s">
        <v>126</v>
      </c>
      <c r="C59" s="48" t="s">
        <v>90</v>
      </c>
      <c r="D59" s="49">
        <v>29.5</v>
      </c>
      <c r="E59" s="270"/>
      <c r="F59" s="41"/>
    </row>
    <row r="60" spans="1:6" x14ac:dyDescent="0.25">
      <c r="A60" s="47"/>
      <c r="B60" s="227"/>
      <c r="C60" s="48"/>
      <c r="D60" s="49"/>
      <c r="E60" s="270"/>
      <c r="F60" s="41"/>
    </row>
    <row r="61" spans="1:6" x14ac:dyDescent="0.25">
      <c r="A61" s="47"/>
      <c r="B61" s="227" t="s">
        <v>127</v>
      </c>
      <c r="C61" s="48"/>
      <c r="D61" s="49"/>
      <c r="E61" s="270"/>
      <c r="F61" s="41"/>
    </row>
    <row r="62" spans="1:6" x14ac:dyDescent="0.25">
      <c r="A62" s="47"/>
      <c r="B62" s="227" t="s">
        <v>125</v>
      </c>
      <c r="C62" s="48" t="s">
        <v>98</v>
      </c>
      <c r="D62" s="49">
        <v>1.7</v>
      </c>
      <c r="E62" s="270"/>
      <c r="F62" s="41"/>
    </row>
    <row r="63" spans="1:6" x14ac:dyDescent="0.25">
      <c r="A63" s="47"/>
      <c r="B63" s="227" t="s">
        <v>126</v>
      </c>
      <c r="C63" s="48" t="s">
        <v>90</v>
      </c>
      <c r="D63" s="49">
        <v>11</v>
      </c>
      <c r="E63" s="270"/>
      <c r="F63" s="41"/>
    </row>
    <row r="64" spans="1:6" x14ac:dyDescent="0.25">
      <c r="A64" s="47"/>
      <c r="B64" s="227"/>
      <c r="C64" s="48"/>
      <c r="D64" s="49"/>
      <c r="E64" s="270"/>
      <c r="F64" s="41"/>
    </row>
    <row r="65" spans="1:6" x14ac:dyDescent="0.25">
      <c r="A65" s="47"/>
      <c r="B65" s="61" t="s">
        <v>128</v>
      </c>
      <c r="C65" s="40"/>
      <c r="D65" s="58"/>
      <c r="E65" s="270"/>
      <c r="F65" s="41"/>
    </row>
    <row r="66" spans="1:6" x14ac:dyDescent="0.25">
      <c r="A66" s="47"/>
      <c r="B66" s="39"/>
      <c r="C66" s="40"/>
      <c r="D66" s="58"/>
      <c r="E66" s="270"/>
      <c r="F66" s="41"/>
    </row>
    <row r="67" spans="1:6" ht="30" customHeight="1" x14ac:dyDescent="0.25">
      <c r="A67" s="47" t="s">
        <v>129</v>
      </c>
      <c r="B67" s="57" t="s">
        <v>130</v>
      </c>
      <c r="C67" s="48"/>
      <c r="D67" s="49"/>
      <c r="E67" s="270"/>
      <c r="F67" s="41"/>
    </row>
    <row r="68" spans="1:6" x14ac:dyDescent="0.25">
      <c r="A68" s="47"/>
      <c r="B68" s="227"/>
      <c r="C68" s="40"/>
      <c r="D68" s="40"/>
      <c r="E68" s="270"/>
      <c r="F68" s="41"/>
    </row>
    <row r="69" spans="1:6" x14ac:dyDescent="0.25">
      <c r="A69" s="47"/>
      <c r="B69" s="227" t="s">
        <v>131</v>
      </c>
      <c r="C69" s="48"/>
      <c r="D69" s="49"/>
      <c r="E69" s="270"/>
      <c r="F69" s="41"/>
    </row>
    <row r="70" spans="1:6" x14ac:dyDescent="0.25">
      <c r="A70" s="47"/>
      <c r="B70" s="227" t="s">
        <v>125</v>
      </c>
      <c r="C70" s="48" t="s">
        <v>98</v>
      </c>
      <c r="D70" s="49">
        <v>12.7</v>
      </c>
      <c r="E70" s="270"/>
      <c r="F70" s="41"/>
    </row>
    <row r="71" spans="1:6" x14ac:dyDescent="0.25">
      <c r="A71" s="47"/>
      <c r="B71" s="227" t="s">
        <v>126</v>
      </c>
      <c r="C71" s="48" t="s">
        <v>90</v>
      </c>
      <c r="D71" s="49">
        <v>6</v>
      </c>
      <c r="E71" s="270"/>
      <c r="F71" s="41"/>
    </row>
    <row r="72" spans="1:6" x14ac:dyDescent="0.25">
      <c r="A72" s="47"/>
      <c r="B72" s="227"/>
      <c r="C72" s="48"/>
      <c r="D72" s="49"/>
      <c r="E72" s="270"/>
      <c r="F72" s="41"/>
    </row>
    <row r="73" spans="1:6" x14ac:dyDescent="0.25">
      <c r="A73" s="47"/>
      <c r="B73" s="227" t="s">
        <v>132</v>
      </c>
      <c r="C73" s="48"/>
      <c r="D73" s="49"/>
      <c r="E73" s="270"/>
      <c r="F73" s="41"/>
    </row>
    <row r="74" spans="1:6" x14ac:dyDescent="0.25">
      <c r="A74" s="47"/>
      <c r="B74" s="227" t="s">
        <v>125</v>
      </c>
      <c r="C74" s="48" t="s">
        <v>98</v>
      </c>
      <c r="D74" s="49">
        <v>6.4</v>
      </c>
      <c r="E74" s="270"/>
      <c r="F74" s="41"/>
    </row>
    <row r="75" spans="1:6" x14ac:dyDescent="0.25">
      <c r="A75" s="47"/>
      <c r="B75" s="227" t="s">
        <v>126</v>
      </c>
      <c r="C75" s="48" t="s">
        <v>90</v>
      </c>
      <c r="D75" s="49">
        <v>2.8</v>
      </c>
      <c r="E75" s="270"/>
      <c r="F75" s="41"/>
    </row>
    <row r="76" spans="1:6" x14ac:dyDescent="0.25">
      <c r="A76" s="47"/>
      <c r="B76" s="227"/>
      <c r="C76" s="48"/>
      <c r="D76" s="49"/>
      <c r="E76" s="270"/>
      <c r="F76" s="41"/>
    </row>
    <row r="77" spans="1:6" x14ac:dyDescent="0.25">
      <c r="A77" s="47"/>
      <c r="B77" s="61" t="s">
        <v>133</v>
      </c>
      <c r="C77" s="48"/>
      <c r="D77" s="49"/>
      <c r="E77" s="270"/>
      <c r="F77" s="41"/>
    </row>
    <row r="78" spans="1:6" x14ac:dyDescent="0.25">
      <c r="A78" s="47"/>
      <c r="B78" s="227"/>
      <c r="C78" s="48"/>
      <c r="D78" s="49"/>
      <c r="E78" s="270"/>
      <c r="F78" s="41"/>
    </row>
    <row r="79" spans="1:6" ht="105.75" customHeight="1" x14ac:dyDescent="0.25">
      <c r="A79" s="47" t="s">
        <v>134</v>
      </c>
      <c r="B79" s="229" t="s">
        <v>135</v>
      </c>
      <c r="C79" s="48"/>
      <c r="D79" s="49"/>
      <c r="E79" s="270"/>
      <c r="F79" s="41"/>
    </row>
    <row r="80" spans="1:6" x14ac:dyDescent="0.25">
      <c r="A80" s="47"/>
      <c r="B80" s="227" t="s">
        <v>125</v>
      </c>
      <c r="C80" s="48" t="s">
        <v>98</v>
      </c>
      <c r="D80" s="49">
        <v>2.65</v>
      </c>
      <c r="E80" s="270"/>
      <c r="F80" s="41"/>
    </row>
    <row r="81" spans="1:6" x14ac:dyDescent="0.25">
      <c r="A81" s="47"/>
      <c r="B81" s="227" t="s">
        <v>126</v>
      </c>
      <c r="C81" s="48" t="s">
        <v>90</v>
      </c>
      <c r="D81" s="49">
        <v>25.65</v>
      </c>
      <c r="E81" s="270"/>
      <c r="F81" s="41"/>
    </row>
    <row r="82" spans="1:6" x14ac:dyDescent="0.25">
      <c r="A82" s="47"/>
      <c r="B82" s="227"/>
      <c r="C82" s="48"/>
      <c r="D82" s="49"/>
      <c r="E82" s="270"/>
      <c r="F82" s="41"/>
    </row>
    <row r="83" spans="1:6" ht="25.5" x14ac:dyDescent="0.25">
      <c r="A83" s="47" t="s">
        <v>136</v>
      </c>
      <c r="B83" s="229" t="s">
        <v>137</v>
      </c>
      <c r="C83" s="48"/>
      <c r="D83" s="49"/>
      <c r="E83" s="270"/>
      <c r="F83" s="41"/>
    </row>
    <row r="84" spans="1:6" x14ac:dyDescent="0.25">
      <c r="A84" s="47"/>
      <c r="B84" s="227" t="s">
        <v>125</v>
      </c>
      <c r="C84" s="48" t="s">
        <v>98</v>
      </c>
      <c r="D84" s="49">
        <v>2.0499999999999998</v>
      </c>
      <c r="E84" s="270"/>
      <c r="F84" s="41"/>
    </row>
    <row r="85" spans="1:6" x14ac:dyDescent="0.25">
      <c r="A85" s="47"/>
      <c r="B85" s="227" t="s">
        <v>126</v>
      </c>
      <c r="C85" s="48" t="s">
        <v>90</v>
      </c>
      <c r="D85" s="49">
        <v>16.5</v>
      </c>
      <c r="E85" s="270"/>
      <c r="F85" s="41"/>
    </row>
    <row r="86" spans="1:6" x14ac:dyDescent="0.25">
      <c r="A86" s="47"/>
      <c r="B86" s="227"/>
      <c r="C86" s="48"/>
      <c r="D86" s="49"/>
      <c r="E86" s="270"/>
      <c r="F86" s="41"/>
    </row>
    <row r="87" spans="1:6" x14ac:dyDescent="0.25">
      <c r="A87" s="47"/>
      <c r="B87" s="62" t="s">
        <v>138</v>
      </c>
      <c r="C87" s="48"/>
      <c r="D87" s="49"/>
      <c r="E87" s="270"/>
      <c r="F87" s="41"/>
    </row>
    <row r="88" spans="1:6" x14ac:dyDescent="0.25">
      <c r="A88" s="47"/>
      <c r="B88" s="227"/>
      <c r="C88" s="48"/>
      <c r="D88" s="49"/>
      <c r="E88" s="270"/>
      <c r="F88" s="41"/>
    </row>
    <row r="89" spans="1:6" ht="63.75" x14ac:dyDescent="0.25">
      <c r="A89" s="47" t="s">
        <v>139</v>
      </c>
      <c r="B89" s="229" t="s">
        <v>140</v>
      </c>
      <c r="C89" s="48"/>
      <c r="D89" s="49"/>
      <c r="E89" s="270"/>
      <c r="F89" s="41"/>
    </row>
    <row r="90" spans="1:6" x14ac:dyDescent="0.25">
      <c r="A90" s="47"/>
      <c r="B90" s="227" t="s">
        <v>125</v>
      </c>
      <c r="C90" s="48" t="s">
        <v>98</v>
      </c>
      <c r="D90" s="49">
        <v>2.8</v>
      </c>
      <c r="E90" s="270"/>
      <c r="F90" s="41"/>
    </row>
    <row r="91" spans="1:6" x14ac:dyDescent="0.25">
      <c r="A91" s="47"/>
      <c r="B91" s="227" t="s">
        <v>126</v>
      </c>
      <c r="C91" s="48" t="s">
        <v>90</v>
      </c>
      <c r="D91" s="49">
        <v>11.5</v>
      </c>
      <c r="E91" s="270"/>
      <c r="F91" s="41"/>
    </row>
    <row r="92" spans="1:6" x14ac:dyDescent="0.25">
      <c r="A92" s="47"/>
      <c r="B92" s="227"/>
      <c r="C92" s="48"/>
      <c r="D92" s="49"/>
      <c r="E92" s="270"/>
      <c r="F92" s="41"/>
    </row>
    <row r="93" spans="1:6" x14ac:dyDescent="0.25">
      <c r="A93" s="47"/>
      <c r="B93" s="62" t="s">
        <v>141</v>
      </c>
      <c r="C93" s="48"/>
      <c r="D93" s="49"/>
      <c r="E93" s="270"/>
      <c r="F93" s="41"/>
    </row>
    <row r="94" spans="1:6" x14ac:dyDescent="0.25">
      <c r="A94" s="47"/>
      <c r="B94" s="227"/>
      <c r="C94" s="48"/>
      <c r="D94" s="49"/>
      <c r="E94" s="270"/>
      <c r="F94" s="41"/>
    </row>
    <row r="95" spans="1:6" ht="51" x14ac:dyDescent="0.25">
      <c r="A95" s="47" t="s">
        <v>142</v>
      </c>
      <c r="B95" s="229" t="s">
        <v>143</v>
      </c>
      <c r="C95" s="48" t="s">
        <v>144</v>
      </c>
      <c r="D95" s="49"/>
      <c r="E95" s="270"/>
      <c r="F95" s="41"/>
    </row>
    <row r="96" spans="1:6" x14ac:dyDescent="0.25">
      <c r="A96" s="47"/>
      <c r="B96" s="227" t="s">
        <v>125</v>
      </c>
      <c r="C96" s="48" t="s">
        <v>98</v>
      </c>
      <c r="D96" s="49">
        <v>0.5</v>
      </c>
      <c r="E96" s="270"/>
      <c r="F96" s="41"/>
    </row>
    <row r="97" spans="1:6" x14ac:dyDescent="0.25">
      <c r="A97" s="47"/>
      <c r="B97" s="227" t="s">
        <v>126</v>
      </c>
      <c r="C97" s="48" t="s">
        <v>90</v>
      </c>
      <c r="D97" s="49">
        <v>5</v>
      </c>
      <c r="E97" s="270"/>
      <c r="F97" s="41"/>
    </row>
    <row r="98" spans="1:6" x14ac:dyDescent="0.25">
      <c r="A98" s="47"/>
      <c r="B98" s="227"/>
      <c r="C98" s="48"/>
      <c r="D98" s="49"/>
      <c r="E98" s="270"/>
      <c r="F98" s="41"/>
    </row>
    <row r="99" spans="1:6" x14ac:dyDescent="0.25">
      <c r="A99" s="47"/>
      <c r="B99" s="43" t="s">
        <v>145</v>
      </c>
      <c r="C99" s="48"/>
      <c r="D99" s="49"/>
      <c r="E99" s="270"/>
      <c r="F99" s="41"/>
    </row>
    <row r="100" spans="1:6" x14ac:dyDescent="0.25">
      <c r="A100" s="47"/>
      <c r="B100" s="57"/>
      <c r="C100" s="48"/>
      <c r="D100" s="49"/>
      <c r="E100" s="270"/>
      <c r="F100" s="41"/>
    </row>
    <row r="101" spans="1:6" ht="38.25" x14ac:dyDescent="0.25">
      <c r="A101" s="47" t="s">
        <v>146</v>
      </c>
      <c r="B101" s="57" t="s">
        <v>147</v>
      </c>
      <c r="C101" s="48"/>
      <c r="D101" s="49"/>
      <c r="E101" s="270"/>
      <c r="F101" s="41"/>
    </row>
    <row r="102" spans="1:6" x14ac:dyDescent="0.25">
      <c r="A102" s="47"/>
      <c r="B102" s="227"/>
      <c r="C102" s="48"/>
      <c r="D102" s="49"/>
      <c r="E102" s="270"/>
      <c r="F102" s="41"/>
    </row>
    <row r="103" spans="1:6" x14ac:dyDescent="0.25">
      <c r="A103" s="47"/>
      <c r="B103" s="227" t="s">
        <v>148</v>
      </c>
      <c r="C103" s="48" t="s">
        <v>149</v>
      </c>
      <c r="D103" s="49">
        <v>3500</v>
      </c>
      <c r="E103" s="270"/>
      <c r="F103" s="41"/>
    </row>
    <row r="104" spans="1:6" x14ac:dyDescent="0.25">
      <c r="A104" s="47"/>
      <c r="B104" s="227" t="s">
        <v>150</v>
      </c>
      <c r="C104" s="48" t="s">
        <v>149</v>
      </c>
      <c r="D104" s="49">
        <v>2400</v>
      </c>
      <c r="E104" s="270"/>
      <c r="F104" s="41"/>
    </row>
    <row r="105" spans="1:6" x14ac:dyDescent="0.25">
      <c r="A105" s="47"/>
      <c r="B105" s="227"/>
      <c r="C105" s="48"/>
      <c r="D105" s="49"/>
      <c r="E105" s="270"/>
      <c r="F105" s="41"/>
    </row>
    <row r="106" spans="1:6" ht="15.75" thickBot="1" x14ac:dyDescent="0.3">
      <c r="A106" s="47"/>
      <c r="B106" s="227"/>
      <c r="C106" s="48"/>
      <c r="D106" s="49"/>
      <c r="E106" s="270"/>
      <c r="F106" s="41"/>
    </row>
    <row r="107" spans="1:6" x14ac:dyDescent="0.25">
      <c r="A107" s="47"/>
      <c r="B107" s="63" t="s">
        <v>151</v>
      </c>
      <c r="C107" s="64"/>
      <c r="D107" s="65"/>
      <c r="E107" s="272"/>
      <c r="F107" s="66">
        <f>SUM(F45:F106)</f>
        <v>0</v>
      </c>
    </row>
    <row r="108" spans="1:6" x14ac:dyDescent="0.25">
      <c r="A108" s="38"/>
      <c r="B108" s="39"/>
      <c r="C108" s="40"/>
      <c r="D108" s="41"/>
      <c r="E108" s="216"/>
      <c r="F108" s="41"/>
    </row>
    <row r="109" spans="1:6" x14ac:dyDescent="0.25">
      <c r="A109" s="42" t="s">
        <v>152</v>
      </c>
      <c r="B109" s="43" t="s">
        <v>153</v>
      </c>
      <c r="C109" s="44"/>
      <c r="D109" s="45"/>
      <c r="E109" s="217"/>
      <c r="F109" s="46"/>
    </row>
    <row r="110" spans="1:6" x14ac:dyDescent="0.25">
      <c r="A110" s="47"/>
      <c r="B110" s="57"/>
      <c r="C110" s="228"/>
      <c r="D110" s="49"/>
      <c r="E110" s="216"/>
      <c r="F110" s="41"/>
    </row>
    <row r="111" spans="1:6" ht="16.5" customHeight="1" x14ac:dyDescent="0.25">
      <c r="A111" s="47"/>
      <c r="B111" s="227" t="s">
        <v>85</v>
      </c>
      <c r="C111" s="228"/>
      <c r="D111" s="49"/>
      <c r="E111" s="270"/>
      <c r="F111" s="41"/>
    </row>
    <row r="112" spans="1:6" ht="171.75" customHeight="1" x14ac:dyDescent="0.25">
      <c r="A112" s="47"/>
      <c r="B112" s="290" t="s">
        <v>154</v>
      </c>
      <c r="C112" s="291"/>
      <c r="D112" s="291"/>
      <c r="E112" s="291"/>
      <c r="F112" s="291"/>
    </row>
    <row r="113" spans="1:6" ht="196.5" customHeight="1" x14ac:dyDescent="0.25">
      <c r="A113" s="47"/>
      <c r="B113" s="292" t="s">
        <v>155</v>
      </c>
      <c r="C113" s="293"/>
      <c r="D113" s="293"/>
      <c r="E113" s="293"/>
      <c r="F113" s="293"/>
    </row>
    <row r="114" spans="1:6" x14ac:dyDescent="0.25">
      <c r="A114" s="47"/>
      <c r="B114" s="231"/>
      <c r="C114" s="231"/>
      <c r="D114" s="231"/>
      <c r="E114" s="219"/>
      <c r="F114" s="67"/>
    </row>
    <row r="115" spans="1:6" ht="216.75" x14ac:dyDescent="0.25">
      <c r="A115" s="47" t="s">
        <v>156</v>
      </c>
      <c r="B115" s="229" t="s">
        <v>157</v>
      </c>
      <c r="C115" s="48"/>
      <c r="D115" s="49"/>
      <c r="E115" s="270"/>
      <c r="F115" s="41"/>
    </row>
    <row r="116" spans="1:6" x14ac:dyDescent="0.25">
      <c r="A116" s="47"/>
      <c r="B116" s="227" t="s">
        <v>158</v>
      </c>
      <c r="C116" s="40" t="s">
        <v>90</v>
      </c>
      <c r="D116" s="58">
        <v>25</v>
      </c>
      <c r="E116" s="270"/>
      <c r="F116" s="41"/>
    </row>
    <row r="117" spans="1:6" x14ac:dyDescent="0.25">
      <c r="A117" s="47"/>
      <c r="B117" s="227" t="s">
        <v>304</v>
      </c>
      <c r="C117" s="48" t="s">
        <v>90</v>
      </c>
      <c r="D117" s="49">
        <v>52.5</v>
      </c>
      <c r="E117" s="270"/>
      <c r="F117" s="41"/>
    </row>
    <row r="118" spans="1:6" x14ac:dyDescent="0.25">
      <c r="A118" s="47"/>
      <c r="B118" s="227"/>
      <c r="C118" s="48"/>
      <c r="D118" s="49"/>
      <c r="E118" s="216"/>
      <c r="F118" s="41"/>
    </row>
    <row r="119" spans="1:6" ht="123.75" customHeight="1" x14ac:dyDescent="0.25">
      <c r="A119" s="47"/>
      <c r="B119" s="227" t="s">
        <v>159</v>
      </c>
      <c r="C119" s="48"/>
      <c r="D119" s="49"/>
      <c r="E119" s="270"/>
      <c r="F119" s="41"/>
    </row>
    <row r="120" spans="1:6" x14ac:dyDescent="0.25">
      <c r="A120" s="47"/>
      <c r="B120" s="227"/>
      <c r="C120" s="48"/>
      <c r="D120" s="49"/>
      <c r="E120" s="270"/>
      <c r="F120" s="41"/>
    </row>
    <row r="121" spans="1:6" ht="57" customHeight="1" x14ac:dyDescent="0.25">
      <c r="A121" s="47" t="s">
        <v>305</v>
      </c>
      <c r="B121" s="229" t="s">
        <v>161</v>
      </c>
      <c r="C121" s="48"/>
      <c r="D121" s="49"/>
      <c r="E121" s="270"/>
      <c r="F121" s="41"/>
    </row>
    <row r="122" spans="1:6" x14ac:dyDescent="0.25">
      <c r="A122" s="47"/>
      <c r="B122" s="227" t="s">
        <v>162</v>
      </c>
      <c r="C122" s="48" t="s">
        <v>90</v>
      </c>
      <c r="D122" s="49">
        <v>205</v>
      </c>
      <c r="E122" s="270"/>
      <c r="F122" s="41"/>
    </row>
    <row r="123" spans="1:6" x14ac:dyDescent="0.25">
      <c r="A123" s="47"/>
      <c r="B123" s="227" t="s">
        <v>163</v>
      </c>
      <c r="C123" s="48" t="s">
        <v>90</v>
      </c>
      <c r="D123" s="49">
        <v>45</v>
      </c>
      <c r="E123" s="270"/>
      <c r="F123" s="41"/>
    </row>
    <row r="124" spans="1:6" x14ac:dyDescent="0.25">
      <c r="A124" s="47"/>
      <c r="B124" s="227"/>
      <c r="C124" s="48"/>
      <c r="D124" s="49"/>
      <c r="E124" s="270"/>
      <c r="F124" s="41"/>
    </row>
    <row r="125" spans="1:6" ht="29.25" customHeight="1" x14ac:dyDescent="0.25">
      <c r="A125" s="47" t="s">
        <v>306</v>
      </c>
      <c r="B125" s="227" t="s">
        <v>302</v>
      </c>
      <c r="C125" s="48"/>
      <c r="D125" s="49"/>
      <c r="E125" s="270"/>
      <c r="F125" s="41"/>
    </row>
    <row r="126" spans="1:6" x14ac:dyDescent="0.25">
      <c r="A126" s="47"/>
      <c r="B126" s="227"/>
      <c r="C126" s="48" t="s">
        <v>90</v>
      </c>
      <c r="D126" s="49">
        <v>133</v>
      </c>
      <c r="E126" s="270"/>
      <c r="F126" s="41"/>
    </row>
    <row r="127" spans="1:6" x14ac:dyDescent="0.25">
      <c r="A127" s="47"/>
      <c r="B127" s="227"/>
      <c r="C127" s="48"/>
      <c r="D127" s="49"/>
      <c r="E127" s="270" t="s">
        <v>144</v>
      </c>
      <c r="F127" s="41"/>
    </row>
    <row r="128" spans="1:6" ht="15.75" thickBot="1" x14ac:dyDescent="0.3">
      <c r="A128" s="47"/>
      <c r="B128" s="68"/>
      <c r="C128" s="54"/>
      <c r="D128" s="55"/>
      <c r="E128" s="271"/>
      <c r="F128" s="56"/>
    </row>
    <row r="129" spans="1:6" x14ac:dyDescent="0.25">
      <c r="A129" s="47"/>
      <c r="B129" s="57" t="s">
        <v>164</v>
      </c>
      <c r="C129" s="48"/>
      <c r="D129" s="49"/>
      <c r="E129" s="270"/>
      <c r="F129" s="41">
        <f>SUM(F116:F128)</f>
        <v>0</v>
      </c>
    </row>
    <row r="130" spans="1:6" x14ac:dyDescent="0.25">
      <c r="A130" s="47"/>
      <c r="B130" s="227"/>
      <c r="C130" s="228"/>
      <c r="D130" s="49"/>
      <c r="E130" s="216"/>
      <c r="F130" s="41"/>
    </row>
    <row r="131" spans="1:6" x14ac:dyDescent="0.25">
      <c r="A131" s="69" t="s">
        <v>165</v>
      </c>
      <c r="B131" s="70" t="s">
        <v>166</v>
      </c>
      <c r="C131" s="71"/>
      <c r="D131" s="72"/>
      <c r="E131" s="273"/>
      <c r="F131" s="73"/>
    </row>
    <row r="132" spans="1:6" x14ac:dyDescent="0.25">
      <c r="A132" s="47"/>
      <c r="B132" s="227"/>
      <c r="C132" s="48"/>
      <c r="D132" s="49"/>
      <c r="E132" s="270"/>
      <c r="F132" s="41"/>
    </row>
    <row r="133" spans="1:6" ht="15" customHeight="1" x14ac:dyDescent="0.25">
      <c r="A133" s="74" t="s">
        <v>144</v>
      </c>
      <c r="B133" s="231" t="s">
        <v>85</v>
      </c>
      <c r="C133" s="51"/>
      <c r="D133" s="52"/>
      <c r="E133" s="51"/>
      <c r="F133" s="49"/>
    </row>
    <row r="134" spans="1:6" ht="297.75" customHeight="1" x14ac:dyDescent="0.25">
      <c r="A134" s="74"/>
      <c r="B134" s="293" t="s">
        <v>167</v>
      </c>
      <c r="C134" s="293"/>
      <c r="D134" s="293"/>
      <c r="E134" s="293"/>
      <c r="F134" s="293"/>
    </row>
    <row r="135" spans="1:6" x14ac:dyDescent="0.25">
      <c r="A135" s="47"/>
      <c r="B135" s="59"/>
      <c r="C135" s="48"/>
      <c r="D135" s="49"/>
      <c r="E135" s="216"/>
      <c r="F135" s="41"/>
    </row>
    <row r="136" spans="1:6" ht="54" customHeight="1" x14ac:dyDescent="0.25">
      <c r="A136" s="47" t="s">
        <v>168</v>
      </c>
      <c r="B136" s="231" t="s">
        <v>169</v>
      </c>
      <c r="C136" s="48"/>
      <c r="D136" s="49"/>
      <c r="E136" s="270"/>
      <c r="F136" s="41"/>
    </row>
    <row r="137" spans="1:6" x14ac:dyDescent="0.25">
      <c r="A137" s="47"/>
      <c r="B137" s="59"/>
      <c r="C137" s="48" t="s">
        <v>98</v>
      </c>
      <c r="D137" s="49">
        <v>0.4</v>
      </c>
      <c r="E137" s="270"/>
      <c r="F137" s="41"/>
    </row>
    <row r="138" spans="1:6" x14ac:dyDescent="0.25">
      <c r="A138" s="47"/>
      <c r="B138" s="59"/>
      <c r="C138" s="48"/>
      <c r="D138" s="49"/>
      <c r="E138" s="270"/>
      <c r="F138" s="41"/>
    </row>
    <row r="139" spans="1:6" ht="63.75" x14ac:dyDescent="0.25">
      <c r="A139" s="47" t="s">
        <v>307</v>
      </c>
      <c r="B139" s="231" t="s">
        <v>170</v>
      </c>
      <c r="C139" s="48"/>
      <c r="D139" s="49"/>
      <c r="E139" s="270"/>
      <c r="F139" s="41"/>
    </row>
    <row r="140" spans="1:6" x14ac:dyDescent="0.25">
      <c r="A140" s="47"/>
      <c r="B140" s="231"/>
      <c r="C140" s="48" t="s">
        <v>98</v>
      </c>
      <c r="D140" s="49">
        <v>28.5</v>
      </c>
      <c r="E140" s="270"/>
      <c r="F140" s="41"/>
    </row>
    <row r="141" spans="1:6" x14ac:dyDescent="0.25">
      <c r="A141" s="47"/>
      <c r="B141" s="227"/>
      <c r="C141" s="48"/>
      <c r="D141" s="49"/>
      <c r="E141" s="270"/>
      <c r="F141" s="41"/>
    </row>
    <row r="142" spans="1:6" ht="15.75" thickBot="1" x14ac:dyDescent="0.3">
      <c r="A142" s="47"/>
      <c r="B142" s="53"/>
      <c r="C142" s="54"/>
      <c r="D142" s="55"/>
      <c r="E142" s="271"/>
      <c r="F142" s="56"/>
    </row>
    <row r="143" spans="1:6" x14ac:dyDescent="0.25">
      <c r="A143" s="47"/>
      <c r="B143" s="57" t="s">
        <v>172</v>
      </c>
      <c r="C143" s="228"/>
      <c r="D143" s="49"/>
      <c r="E143" s="270"/>
      <c r="F143" s="41">
        <f>SUM(F137:F142)</f>
        <v>0</v>
      </c>
    </row>
    <row r="144" spans="1:6" x14ac:dyDescent="0.25">
      <c r="A144" s="38"/>
      <c r="B144" s="39"/>
      <c r="C144" s="40"/>
      <c r="D144" s="41"/>
      <c r="E144" s="216"/>
      <c r="F144" s="41"/>
    </row>
    <row r="145" spans="1:6" x14ac:dyDescent="0.25">
      <c r="A145" s="42" t="s">
        <v>173</v>
      </c>
      <c r="B145" s="43" t="s">
        <v>174</v>
      </c>
      <c r="C145" s="44"/>
      <c r="D145" s="45"/>
      <c r="E145" s="269"/>
      <c r="F145" s="46"/>
    </row>
    <row r="146" spans="1:6" x14ac:dyDescent="0.25">
      <c r="A146" s="47"/>
      <c r="B146" s="227"/>
      <c r="C146" s="48"/>
      <c r="D146" s="49"/>
      <c r="E146" s="270"/>
      <c r="F146" s="41"/>
    </row>
    <row r="147" spans="1:6" x14ac:dyDescent="0.25">
      <c r="A147" s="47"/>
      <c r="B147" s="227" t="s">
        <v>85</v>
      </c>
      <c r="C147" s="48"/>
      <c r="D147" s="49"/>
      <c r="E147" s="270"/>
      <c r="F147" s="41"/>
    </row>
    <row r="148" spans="1:6" ht="298.5" customHeight="1" x14ac:dyDescent="0.25">
      <c r="A148" s="47"/>
      <c r="B148" s="291" t="s">
        <v>175</v>
      </c>
      <c r="C148" s="291"/>
      <c r="D148" s="291"/>
      <c r="E148" s="291"/>
      <c r="F148" s="291"/>
    </row>
    <row r="149" spans="1:6" x14ac:dyDescent="0.25">
      <c r="A149" s="47"/>
      <c r="B149" s="227"/>
      <c r="C149" s="48"/>
      <c r="D149" s="49"/>
      <c r="E149" s="216"/>
      <c r="F149" s="41"/>
    </row>
    <row r="150" spans="1:6" x14ac:dyDescent="0.25">
      <c r="A150" s="47"/>
      <c r="B150" s="227"/>
      <c r="C150" s="48"/>
      <c r="D150" s="49"/>
      <c r="E150" s="216"/>
      <c r="F150" s="41"/>
    </row>
    <row r="151" spans="1:6" ht="89.25" x14ac:dyDescent="0.25">
      <c r="A151" s="47" t="s">
        <v>176</v>
      </c>
      <c r="B151" s="229" t="s">
        <v>177</v>
      </c>
      <c r="C151" s="48"/>
      <c r="D151" s="49"/>
      <c r="E151" s="270"/>
      <c r="F151" s="41"/>
    </row>
    <row r="152" spans="1:6" x14ac:dyDescent="0.25">
      <c r="A152" s="47"/>
      <c r="B152" s="227"/>
      <c r="C152" s="48" t="s">
        <v>90</v>
      </c>
      <c r="D152" s="49">
        <v>192.5</v>
      </c>
      <c r="E152" s="270"/>
      <c r="F152" s="41"/>
    </row>
    <row r="153" spans="1:6" ht="191.25" x14ac:dyDescent="0.25">
      <c r="A153" s="47" t="s">
        <v>308</v>
      </c>
      <c r="B153" s="227" t="s">
        <v>179</v>
      </c>
      <c r="C153" s="48"/>
      <c r="D153" s="49"/>
      <c r="E153" s="270"/>
      <c r="F153" s="41"/>
    </row>
    <row r="154" spans="1:6" x14ac:dyDescent="0.25">
      <c r="A154" s="47"/>
      <c r="B154" s="227"/>
      <c r="C154" s="48" t="s">
        <v>90</v>
      </c>
      <c r="D154" s="49">
        <v>142.5</v>
      </c>
      <c r="E154" s="270"/>
      <c r="F154" s="41"/>
    </row>
    <row r="155" spans="1:6" x14ac:dyDescent="0.25">
      <c r="A155" s="47"/>
      <c r="B155" s="227"/>
      <c r="C155" s="48"/>
      <c r="D155" s="49"/>
      <c r="E155" s="270"/>
      <c r="F155" s="41"/>
    </row>
    <row r="156" spans="1:6" ht="89.25" x14ac:dyDescent="0.25">
      <c r="A156" s="47" t="s">
        <v>178</v>
      </c>
      <c r="B156" s="229" t="s">
        <v>180</v>
      </c>
      <c r="C156" s="40"/>
      <c r="D156" s="49"/>
      <c r="E156" s="270"/>
      <c r="F156" s="41"/>
    </row>
    <row r="157" spans="1:6" x14ac:dyDescent="0.25">
      <c r="A157" s="47"/>
      <c r="B157" s="227" t="s">
        <v>181</v>
      </c>
      <c r="C157" s="48" t="s">
        <v>90</v>
      </c>
      <c r="D157" s="49">
        <v>204</v>
      </c>
      <c r="E157" s="270"/>
      <c r="F157" s="41"/>
    </row>
    <row r="158" spans="1:6" x14ac:dyDescent="0.25">
      <c r="A158" s="47"/>
      <c r="B158" s="227"/>
      <c r="C158" s="48"/>
      <c r="D158" s="49"/>
      <c r="E158" s="270"/>
      <c r="F158" s="41"/>
    </row>
    <row r="159" spans="1:6" ht="57.75" customHeight="1" x14ac:dyDescent="0.25">
      <c r="A159" s="47" t="s">
        <v>182</v>
      </c>
      <c r="B159" s="57" t="s">
        <v>183</v>
      </c>
      <c r="C159" s="40"/>
      <c r="D159" s="49"/>
      <c r="E159" s="270"/>
      <c r="F159" s="41"/>
    </row>
    <row r="160" spans="1:6" x14ac:dyDescent="0.25">
      <c r="A160" s="47"/>
      <c r="B160" s="227" t="s">
        <v>184</v>
      </c>
      <c r="C160" s="48" t="s">
        <v>90</v>
      </c>
      <c r="D160" s="49">
        <v>204</v>
      </c>
      <c r="E160" s="270"/>
      <c r="F160" s="41"/>
    </row>
    <row r="161" spans="1:6" x14ac:dyDescent="0.25">
      <c r="A161" s="47"/>
      <c r="B161" s="227"/>
      <c r="C161" s="48"/>
      <c r="D161" s="49"/>
      <c r="E161" s="270"/>
      <c r="F161" s="41"/>
    </row>
    <row r="162" spans="1:6" ht="15.75" thickBot="1" x14ac:dyDescent="0.3">
      <c r="A162" s="47"/>
      <c r="B162" s="53"/>
      <c r="C162" s="54"/>
      <c r="D162" s="55"/>
      <c r="E162" s="271"/>
      <c r="F162" s="56"/>
    </row>
    <row r="163" spans="1:6" x14ac:dyDescent="0.25">
      <c r="A163" s="47"/>
      <c r="B163" s="57" t="s">
        <v>185</v>
      </c>
      <c r="C163" s="48"/>
      <c r="D163" s="49"/>
      <c r="E163" s="270"/>
      <c r="F163" s="41">
        <f>SUM(F152:F162)</f>
        <v>0</v>
      </c>
    </row>
    <row r="164" spans="1:6" x14ac:dyDescent="0.25">
      <c r="A164" s="47"/>
      <c r="B164" s="227"/>
      <c r="C164" s="48"/>
      <c r="D164" s="49"/>
      <c r="E164" s="216"/>
      <c r="F164" s="41"/>
    </row>
    <row r="165" spans="1:6" x14ac:dyDescent="0.25">
      <c r="A165" s="42" t="s">
        <v>186</v>
      </c>
      <c r="B165" s="43" t="s">
        <v>187</v>
      </c>
      <c r="C165" s="44"/>
      <c r="D165" s="45"/>
      <c r="E165" s="217"/>
      <c r="F165" s="41"/>
    </row>
    <row r="166" spans="1:6" x14ac:dyDescent="0.25">
      <c r="A166" s="47"/>
      <c r="B166" s="227"/>
      <c r="C166" s="48"/>
      <c r="D166" s="49"/>
      <c r="E166" s="216"/>
      <c r="F166" s="41"/>
    </row>
    <row r="167" spans="1:6" ht="102" customHeight="1" x14ac:dyDescent="0.25">
      <c r="A167" s="76">
        <v>7.01</v>
      </c>
      <c r="B167" s="227" t="s">
        <v>188</v>
      </c>
      <c r="C167" s="40"/>
      <c r="D167" s="40"/>
      <c r="E167" s="216"/>
      <c r="F167" s="41"/>
    </row>
    <row r="168" spans="1:6" x14ac:dyDescent="0.25">
      <c r="A168" s="77"/>
      <c r="B168" s="78" t="s">
        <v>189</v>
      </c>
      <c r="C168" s="79" t="s">
        <v>90</v>
      </c>
      <c r="D168" s="80">
        <v>204</v>
      </c>
      <c r="E168" s="216"/>
      <c r="F168" s="41"/>
    </row>
    <row r="169" spans="1:6" x14ac:dyDescent="0.25">
      <c r="A169" s="47"/>
      <c r="B169" s="78" t="s">
        <v>190</v>
      </c>
      <c r="C169" s="79" t="s">
        <v>51</v>
      </c>
      <c r="D169" s="80">
        <v>20</v>
      </c>
      <c r="E169" s="216"/>
      <c r="F169" s="41"/>
    </row>
    <row r="170" spans="1:6" x14ac:dyDescent="0.25">
      <c r="A170" s="47"/>
      <c r="B170" s="78" t="s">
        <v>191</v>
      </c>
      <c r="C170" s="79" t="s">
        <v>51</v>
      </c>
      <c r="D170" s="80">
        <v>1</v>
      </c>
      <c r="E170" s="216"/>
      <c r="F170" s="41"/>
    </row>
    <row r="171" spans="1:6" x14ac:dyDescent="0.25">
      <c r="A171" s="47"/>
      <c r="B171" s="78"/>
      <c r="C171" s="79"/>
      <c r="D171" s="80"/>
      <c r="E171" s="216"/>
      <c r="F171" s="41"/>
    </row>
    <row r="172" spans="1:6" ht="43.5" customHeight="1" x14ac:dyDescent="0.25">
      <c r="A172" s="47" t="s">
        <v>192</v>
      </c>
      <c r="B172" s="81" t="s">
        <v>193</v>
      </c>
      <c r="C172" s="79"/>
      <c r="D172" s="80"/>
      <c r="E172" s="216"/>
      <c r="F172" s="41"/>
    </row>
    <row r="173" spans="1:6" x14ac:dyDescent="0.25">
      <c r="A173" s="47"/>
      <c r="B173" s="78"/>
      <c r="C173" s="79" t="s">
        <v>160</v>
      </c>
      <c r="D173" s="80">
        <v>20.3</v>
      </c>
      <c r="E173" s="216"/>
      <c r="F173" s="41"/>
    </row>
    <row r="174" spans="1:6" x14ac:dyDescent="0.25">
      <c r="A174" s="47"/>
      <c r="B174" s="78"/>
      <c r="C174" s="79"/>
      <c r="D174" s="80"/>
      <c r="E174" s="216"/>
      <c r="F174" s="41"/>
    </row>
    <row r="175" spans="1:6" ht="15.75" thickBot="1" x14ac:dyDescent="0.3">
      <c r="A175" s="47"/>
      <c r="B175" s="53"/>
      <c r="C175" s="54"/>
      <c r="D175" s="55"/>
      <c r="E175" s="218"/>
      <c r="F175" s="56"/>
    </row>
    <row r="176" spans="1:6" x14ac:dyDescent="0.25">
      <c r="A176" s="47"/>
      <c r="B176" s="57" t="s">
        <v>194</v>
      </c>
      <c r="C176" s="228"/>
      <c r="D176" s="49"/>
      <c r="E176" s="216"/>
      <c r="F176" s="41">
        <f>SUM(F168:F175)</f>
        <v>0</v>
      </c>
    </row>
    <row r="177" spans="1:6" x14ac:dyDescent="0.25">
      <c r="A177" s="47"/>
      <c r="B177" s="57"/>
      <c r="C177" s="228"/>
      <c r="D177" s="49"/>
      <c r="E177" s="216"/>
      <c r="F177" s="41"/>
    </row>
    <row r="178" spans="1:6" x14ac:dyDescent="0.25">
      <c r="A178" s="42" t="s">
        <v>195</v>
      </c>
      <c r="B178" s="43" t="s">
        <v>196</v>
      </c>
      <c r="C178" s="44"/>
      <c r="D178" s="45"/>
      <c r="E178" s="269"/>
      <c r="F178" s="46"/>
    </row>
    <row r="179" spans="1:6" x14ac:dyDescent="0.25">
      <c r="A179" s="47"/>
      <c r="B179" s="57"/>
      <c r="C179" s="228"/>
      <c r="D179" s="49"/>
      <c r="E179" s="270"/>
      <c r="F179" s="41"/>
    </row>
    <row r="180" spans="1:6" x14ac:dyDescent="0.25">
      <c r="A180" s="47"/>
      <c r="B180" s="43" t="s">
        <v>197</v>
      </c>
      <c r="C180" s="228"/>
      <c r="D180" s="49"/>
      <c r="E180" s="270"/>
      <c r="F180" s="41"/>
    </row>
    <row r="181" spans="1:6" x14ac:dyDescent="0.25">
      <c r="A181" s="47"/>
      <c r="B181" s="57"/>
      <c r="C181" s="228"/>
      <c r="D181" s="49"/>
      <c r="E181" s="270"/>
      <c r="F181" s="41"/>
    </row>
    <row r="182" spans="1:6" ht="154.5" customHeight="1" x14ac:dyDescent="0.25">
      <c r="A182" s="47" t="s">
        <v>198</v>
      </c>
      <c r="B182" s="57" t="s">
        <v>199</v>
      </c>
      <c r="C182" s="228"/>
      <c r="D182" s="49"/>
      <c r="E182" s="270"/>
      <c r="F182" s="41"/>
    </row>
    <row r="183" spans="1:6" x14ac:dyDescent="0.25">
      <c r="A183" s="47"/>
      <c r="B183" s="227" t="s">
        <v>181</v>
      </c>
      <c r="C183" s="48" t="s">
        <v>160</v>
      </c>
      <c r="D183" s="49">
        <v>41.5</v>
      </c>
      <c r="E183" s="270"/>
      <c r="F183" s="41"/>
    </row>
    <row r="184" spans="1:6" x14ac:dyDescent="0.25">
      <c r="A184" s="47"/>
      <c r="B184" s="57"/>
      <c r="C184" s="48"/>
      <c r="D184" s="49"/>
      <c r="E184" s="270"/>
      <c r="F184" s="41"/>
    </row>
    <row r="185" spans="1:6" ht="114.75" customHeight="1" x14ac:dyDescent="0.25">
      <c r="A185" s="47" t="s">
        <v>200</v>
      </c>
      <c r="B185" s="57" t="s">
        <v>201</v>
      </c>
      <c r="C185" s="48"/>
      <c r="D185" s="49"/>
      <c r="E185" s="270"/>
      <c r="F185" s="41"/>
    </row>
    <row r="186" spans="1:6" x14ac:dyDescent="0.25">
      <c r="A186" s="47"/>
      <c r="B186" s="57"/>
      <c r="C186" s="48" t="s">
        <v>160</v>
      </c>
      <c r="D186" s="49">
        <v>10</v>
      </c>
      <c r="E186" s="270"/>
      <c r="F186" s="41"/>
    </row>
    <row r="187" spans="1:6" x14ac:dyDescent="0.25">
      <c r="A187" s="47"/>
      <c r="B187" s="227"/>
      <c r="C187" s="48"/>
      <c r="D187" s="49"/>
      <c r="E187" s="216"/>
      <c r="F187" s="41"/>
    </row>
    <row r="188" spans="1:6" x14ac:dyDescent="0.25">
      <c r="A188" s="47"/>
      <c r="B188" s="43" t="s">
        <v>202</v>
      </c>
      <c r="C188" s="48"/>
      <c r="D188" s="49"/>
      <c r="E188" s="270"/>
      <c r="F188" s="41"/>
    </row>
    <row r="189" spans="1:6" x14ac:dyDescent="0.25">
      <c r="A189" s="47"/>
      <c r="B189" s="57"/>
      <c r="C189" s="48"/>
      <c r="D189" s="49"/>
      <c r="E189" s="270"/>
      <c r="F189" s="41"/>
    </row>
    <row r="190" spans="1:6" ht="101.25" customHeight="1" x14ac:dyDescent="0.25">
      <c r="A190" s="47" t="s">
        <v>203</v>
      </c>
      <c r="B190" s="227" t="s">
        <v>204</v>
      </c>
      <c r="C190" s="48"/>
      <c r="D190" s="49"/>
      <c r="E190" s="270"/>
      <c r="F190" s="41"/>
    </row>
    <row r="191" spans="1:6" x14ac:dyDescent="0.25">
      <c r="A191" s="47"/>
      <c r="B191" s="227" t="s">
        <v>181</v>
      </c>
      <c r="C191" s="48" t="s">
        <v>160</v>
      </c>
      <c r="D191" s="49">
        <v>20</v>
      </c>
      <c r="E191" s="270"/>
      <c r="F191" s="41"/>
    </row>
    <row r="192" spans="1:6" x14ac:dyDescent="0.25">
      <c r="A192" s="47"/>
      <c r="B192" s="57"/>
      <c r="C192" s="48"/>
      <c r="D192" s="49"/>
      <c r="E192" s="216"/>
      <c r="F192" s="41"/>
    </row>
    <row r="193" spans="1:6" ht="88.5" customHeight="1" x14ac:dyDescent="0.25">
      <c r="A193" s="47" t="s">
        <v>205</v>
      </c>
      <c r="B193" s="227" t="s">
        <v>206</v>
      </c>
      <c r="C193" s="48"/>
      <c r="D193" s="49"/>
      <c r="E193" s="270"/>
      <c r="F193" s="41"/>
    </row>
    <row r="194" spans="1:6" x14ac:dyDescent="0.25">
      <c r="A194" s="47"/>
      <c r="B194" s="227"/>
      <c r="C194" s="48" t="s">
        <v>160</v>
      </c>
      <c r="D194" s="49">
        <v>39</v>
      </c>
      <c r="E194" s="270"/>
      <c r="F194" s="41"/>
    </row>
    <row r="195" spans="1:6" x14ac:dyDescent="0.25">
      <c r="A195" s="47"/>
      <c r="B195" s="227"/>
      <c r="C195" s="48"/>
      <c r="D195" s="49"/>
      <c r="E195" s="270"/>
      <c r="F195" s="41"/>
    </row>
    <row r="196" spans="1:6" ht="88.5" customHeight="1" x14ac:dyDescent="0.25">
      <c r="A196" s="47" t="s">
        <v>207</v>
      </c>
      <c r="B196" s="227" t="s">
        <v>208</v>
      </c>
      <c r="C196" s="48"/>
      <c r="D196" s="49"/>
      <c r="E196" s="270"/>
      <c r="F196" s="41"/>
    </row>
    <row r="197" spans="1:6" x14ac:dyDescent="0.25">
      <c r="A197" s="47"/>
      <c r="B197" s="227" t="s">
        <v>181</v>
      </c>
      <c r="C197" s="48" t="s">
        <v>160</v>
      </c>
      <c r="D197" s="49">
        <v>41.4</v>
      </c>
      <c r="E197" s="270"/>
      <c r="F197" s="41"/>
    </row>
    <row r="198" spans="1:6" x14ac:dyDescent="0.25">
      <c r="A198" s="47"/>
      <c r="B198" s="227"/>
      <c r="C198" s="48"/>
      <c r="D198" s="49"/>
      <c r="E198" s="270"/>
      <c r="F198" s="41"/>
    </row>
    <row r="199" spans="1:6" ht="97.5" customHeight="1" x14ac:dyDescent="0.25">
      <c r="A199" s="47" t="s">
        <v>209</v>
      </c>
      <c r="B199" s="227" t="s">
        <v>310</v>
      </c>
      <c r="C199" s="48"/>
      <c r="D199" s="49"/>
      <c r="E199" s="270"/>
      <c r="F199" s="41"/>
    </row>
    <row r="200" spans="1:6" x14ac:dyDescent="0.25">
      <c r="A200" s="47"/>
      <c r="B200" s="227"/>
      <c r="C200" s="48" t="s">
        <v>160</v>
      </c>
      <c r="D200" s="49">
        <v>5</v>
      </c>
      <c r="E200" s="270"/>
      <c r="F200" s="41"/>
    </row>
    <row r="201" spans="1:6" x14ac:dyDescent="0.25">
      <c r="A201" s="47"/>
      <c r="B201" s="57"/>
      <c r="C201" s="48"/>
      <c r="D201" s="49"/>
      <c r="E201" s="216"/>
      <c r="F201" s="41"/>
    </row>
    <row r="202" spans="1:6" ht="15.75" thickBot="1" x14ac:dyDescent="0.3">
      <c r="A202" s="47"/>
      <c r="B202" s="82"/>
      <c r="C202" s="54"/>
      <c r="D202" s="55"/>
      <c r="E202" s="218"/>
      <c r="F202" s="56"/>
    </row>
    <row r="203" spans="1:6" x14ac:dyDescent="0.25">
      <c r="A203" s="47"/>
      <c r="B203" s="57" t="s">
        <v>210</v>
      </c>
      <c r="C203" s="228"/>
      <c r="D203" s="49"/>
      <c r="E203" s="270"/>
      <c r="F203" s="41">
        <f>SUM(F183:F202)</f>
        <v>0</v>
      </c>
    </row>
    <row r="204" spans="1:6" x14ac:dyDescent="0.25">
      <c r="A204" s="47"/>
      <c r="B204" s="57"/>
      <c r="C204" s="228"/>
      <c r="D204" s="49"/>
      <c r="E204" s="216"/>
      <c r="F204" s="41"/>
    </row>
    <row r="205" spans="1:6" x14ac:dyDescent="0.25">
      <c r="A205" s="47"/>
      <c r="B205" s="57"/>
      <c r="C205" s="48"/>
      <c r="D205" s="49"/>
      <c r="E205" s="216"/>
      <c r="F205" s="41"/>
    </row>
    <row r="206" spans="1:6" ht="15.75" x14ac:dyDescent="0.25">
      <c r="A206" s="85"/>
      <c r="B206" s="86" t="s">
        <v>211</v>
      </c>
      <c r="C206" s="87"/>
      <c r="D206" s="88"/>
      <c r="E206" s="274"/>
      <c r="F206" s="89"/>
    </row>
    <row r="207" spans="1:6" ht="15.75" x14ac:dyDescent="0.25">
      <c r="A207" s="47"/>
      <c r="B207" s="90"/>
      <c r="C207" s="228"/>
      <c r="D207" s="49"/>
      <c r="E207" s="270"/>
      <c r="F207" s="41"/>
    </row>
    <row r="208" spans="1:6" x14ac:dyDescent="0.25">
      <c r="A208" s="83" t="s">
        <v>83</v>
      </c>
      <c r="B208" s="288" t="s">
        <v>212</v>
      </c>
      <c r="C208" s="288"/>
      <c r="D208" s="288"/>
      <c r="E208" s="288"/>
      <c r="F208" s="288"/>
    </row>
    <row r="209" spans="1:6" x14ac:dyDescent="0.25">
      <c r="A209" s="47"/>
      <c r="B209" s="57"/>
      <c r="C209" s="228"/>
      <c r="D209" s="49"/>
      <c r="E209" s="270"/>
      <c r="F209" s="41"/>
    </row>
    <row r="210" spans="1:6" x14ac:dyDescent="0.25">
      <c r="A210" s="47"/>
      <c r="B210" s="94" t="s">
        <v>213</v>
      </c>
      <c r="C210" s="228"/>
      <c r="D210" s="49"/>
      <c r="E210" s="270"/>
      <c r="F210" s="41"/>
    </row>
    <row r="211" spans="1:6" x14ac:dyDescent="0.25">
      <c r="A211" s="47"/>
      <c r="B211" s="57"/>
      <c r="C211" s="228"/>
      <c r="D211" s="49"/>
      <c r="E211" s="270"/>
      <c r="F211" s="41"/>
    </row>
    <row r="212" spans="1:6" ht="66.75" customHeight="1" x14ac:dyDescent="0.25">
      <c r="A212" s="47" t="s">
        <v>87</v>
      </c>
      <c r="B212" s="57" t="s">
        <v>214</v>
      </c>
      <c r="C212" s="228"/>
      <c r="D212" s="49"/>
      <c r="E212" s="270"/>
      <c r="F212" s="41"/>
    </row>
    <row r="213" spans="1:6" x14ac:dyDescent="0.25">
      <c r="A213" s="47"/>
      <c r="B213" s="57"/>
      <c r="C213" s="228" t="s">
        <v>51</v>
      </c>
      <c r="D213" s="49">
        <v>1</v>
      </c>
      <c r="E213" s="270"/>
      <c r="F213" s="41"/>
    </row>
    <row r="214" spans="1:6" x14ac:dyDescent="0.25">
      <c r="A214" s="47"/>
      <c r="B214" s="57"/>
      <c r="C214" s="228"/>
      <c r="D214" s="49"/>
      <c r="E214" s="270"/>
      <c r="F214" s="41"/>
    </row>
    <row r="215" spans="1:6" ht="66.75" customHeight="1" x14ac:dyDescent="0.25">
      <c r="A215" s="47" t="s">
        <v>89</v>
      </c>
      <c r="B215" s="57" t="s">
        <v>215</v>
      </c>
      <c r="C215" s="228"/>
      <c r="D215" s="49"/>
      <c r="E215" s="270"/>
      <c r="F215" s="41"/>
    </row>
    <row r="216" spans="1:6" x14ac:dyDescent="0.25">
      <c r="A216" s="47"/>
      <c r="B216" s="57"/>
      <c r="C216" s="228" t="s">
        <v>51</v>
      </c>
      <c r="D216" s="49">
        <v>2</v>
      </c>
      <c r="E216" s="270"/>
      <c r="F216" s="41"/>
    </row>
    <row r="217" spans="1:6" x14ac:dyDescent="0.25">
      <c r="A217" s="47"/>
      <c r="B217" s="57"/>
      <c r="C217" s="228"/>
      <c r="D217" s="49"/>
      <c r="E217" s="270"/>
      <c r="F217" s="41"/>
    </row>
    <row r="218" spans="1:6" ht="15.75" thickBot="1" x14ac:dyDescent="0.3">
      <c r="A218" s="47"/>
      <c r="B218" s="53"/>
      <c r="C218" s="54"/>
      <c r="D218" s="55"/>
      <c r="E218" s="271"/>
      <c r="F218" s="56"/>
    </row>
    <row r="219" spans="1:6" x14ac:dyDescent="0.25">
      <c r="A219" s="38"/>
      <c r="B219" s="289" t="s">
        <v>309</v>
      </c>
      <c r="C219" s="289"/>
      <c r="D219" s="49"/>
      <c r="E219" s="270"/>
      <c r="F219" s="41">
        <f>SUM(F212:F218)</f>
        <v>0</v>
      </c>
    </row>
    <row r="220" spans="1:6" x14ac:dyDescent="0.25">
      <c r="A220" s="38"/>
      <c r="B220" s="228"/>
      <c r="C220" s="228"/>
      <c r="D220" s="49"/>
      <c r="E220" s="216"/>
      <c r="F220" s="41"/>
    </row>
    <row r="221" spans="1:6" x14ac:dyDescent="0.25">
      <c r="A221" s="38"/>
      <c r="B221" s="95" t="s">
        <v>216</v>
      </c>
      <c r="C221" s="96"/>
      <c r="D221" s="97"/>
      <c r="E221" s="223"/>
      <c r="F221" s="97"/>
    </row>
    <row r="222" spans="1:6" x14ac:dyDescent="0.25">
      <c r="A222" s="38"/>
      <c r="B222" s="39"/>
      <c r="C222" s="40"/>
      <c r="D222" s="41"/>
      <c r="E222" s="216"/>
      <c r="F222" s="41"/>
    </row>
    <row r="223" spans="1:6" x14ac:dyDescent="0.25">
      <c r="A223" s="38"/>
      <c r="B223" s="98" t="s">
        <v>217</v>
      </c>
      <c r="C223" s="36"/>
      <c r="D223" s="37"/>
      <c r="E223" s="215"/>
      <c r="F223" s="37"/>
    </row>
    <row r="224" spans="1:6" x14ac:dyDescent="0.25">
      <c r="A224" s="38"/>
      <c r="B224" s="39" t="s">
        <v>218</v>
      </c>
      <c r="C224" s="40" t="s">
        <v>219</v>
      </c>
      <c r="D224" s="41"/>
      <c r="E224" s="216"/>
      <c r="F224" s="41">
        <f>F11</f>
        <v>0</v>
      </c>
    </row>
    <row r="225" spans="1:6" x14ac:dyDescent="0.25">
      <c r="A225" s="38"/>
      <c r="B225" s="39" t="s">
        <v>220</v>
      </c>
      <c r="C225" s="40" t="s">
        <v>219</v>
      </c>
      <c r="D225" s="41"/>
      <c r="E225" s="216"/>
      <c r="F225" s="41">
        <f>F33</f>
        <v>0</v>
      </c>
    </row>
    <row r="226" spans="1:6" x14ac:dyDescent="0.25">
      <c r="A226" s="38"/>
      <c r="B226" s="39" t="s">
        <v>221</v>
      </c>
      <c r="C226" s="40" t="s">
        <v>219</v>
      </c>
      <c r="D226" s="41"/>
      <c r="E226" s="216"/>
      <c r="F226" s="41">
        <f>F107</f>
        <v>0</v>
      </c>
    </row>
    <row r="227" spans="1:6" x14ac:dyDescent="0.25">
      <c r="A227" s="38"/>
      <c r="B227" s="39" t="s">
        <v>222</v>
      </c>
      <c r="C227" s="40" t="s">
        <v>219</v>
      </c>
      <c r="D227" s="41"/>
      <c r="E227" s="216"/>
      <c r="F227" s="41">
        <f>F129</f>
        <v>0</v>
      </c>
    </row>
    <row r="228" spans="1:6" x14ac:dyDescent="0.25">
      <c r="A228" s="77"/>
      <c r="B228" s="39" t="s">
        <v>223</v>
      </c>
      <c r="C228" s="40" t="s">
        <v>219</v>
      </c>
      <c r="D228" s="40"/>
      <c r="E228" s="221"/>
      <c r="F228" s="41">
        <f>F143</f>
        <v>0</v>
      </c>
    </row>
    <row r="229" spans="1:6" x14ac:dyDescent="0.25">
      <c r="A229" s="77"/>
      <c r="B229" s="39" t="s">
        <v>224</v>
      </c>
      <c r="C229" s="40" t="s">
        <v>219</v>
      </c>
      <c r="D229" s="40"/>
      <c r="E229" s="221"/>
      <c r="F229" s="41">
        <f>F163</f>
        <v>0</v>
      </c>
    </row>
    <row r="230" spans="1:6" x14ac:dyDescent="0.25">
      <c r="A230" s="77"/>
      <c r="B230" s="39" t="s">
        <v>225</v>
      </c>
      <c r="C230" s="40" t="s">
        <v>219</v>
      </c>
      <c r="D230" s="40"/>
      <c r="E230" s="221"/>
      <c r="F230" s="41">
        <f>F176</f>
        <v>0</v>
      </c>
    </row>
    <row r="231" spans="1:6" x14ac:dyDescent="0.25">
      <c r="A231" s="77"/>
      <c r="B231" s="99" t="s">
        <v>226</v>
      </c>
      <c r="C231" s="100" t="s">
        <v>219</v>
      </c>
      <c r="D231" s="100"/>
      <c r="E231" s="224"/>
      <c r="F231" s="101">
        <f>F203</f>
        <v>0</v>
      </c>
    </row>
    <row r="232" spans="1:6" x14ac:dyDescent="0.25">
      <c r="A232" s="77"/>
      <c r="B232" s="39"/>
      <c r="C232" s="58" t="s">
        <v>82</v>
      </c>
      <c r="D232" s="58"/>
      <c r="E232" s="221"/>
      <c r="F232" s="41">
        <f>SUM(F224:F231)</f>
        <v>0</v>
      </c>
    </row>
    <row r="233" spans="1:6" x14ac:dyDescent="0.25">
      <c r="A233" s="38"/>
      <c r="B233" s="39"/>
      <c r="C233" s="40"/>
      <c r="D233" s="41"/>
      <c r="E233" s="216"/>
      <c r="F233" s="41"/>
    </row>
    <row r="234" spans="1:6" x14ac:dyDescent="0.25">
      <c r="A234" s="77"/>
      <c r="B234" s="92" t="s">
        <v>227</v>
      </c>
      <c r="C234" s="93"/>
      <c r="D234" s="93"/>
      <c r="E234" s="222"/>
      <c r="F234" s="84"/>
    </row>
    <row r="235" spans="1:6" x14ac:dyDescent="0.25">
      <c r="A235" s="38"/>
      <c r="B235" s="39"/>
      <c r="C235" s="40"/>
      <c r="D235" s="41"/>
      <c r="E235" s="216"/>
      <c r="F235" s="41"/>
    </row>
    <row r="236" spans="1:6" x14ac:dyDescent="0.25">
      <c r="A236" s="77"/>
      <c r="B236" s="99" t="s">
        <v>303</v>
      </c>
      <c r="C236" s="100" t="s">
        <v>219</v>
      </c>
      <c r="D236" s="100"/>
      <c r="E236" s="224"/>
      <c r="F236" s="101">
        <f>F219</f>
        <v>0</v>
      </c>
    </row>
    <row r="237" spans="1:6" x14ac:dyDescent="0.25">
      <c r="A237" s="77"/>
      <c r="B237" s="39"/>
      <c r="C237" s="58" t="s">
        <v>82</v>
      </c>
      <c r="D237" s="40"/>
      <c r="E237" s="221"/>
      <c r="F237" s="41">
        <f>SUM(F236:F236)</f>
        <v>0</v>
      </c>
    </row>
    <row r="238" spans="1:6" x14ac:dyDescent="0.25">
      <c r="A238" s="38"/>
      <c r="B238" s="39"/>
      <c r="C238" s="40"/>
      <c r="D238" s="41"/>
      <c r="E238" s="216"/>
      <c r="F238" s="41"/>
    </row>
    <row r="239" spans="1:6" x14ac:dyDescent="0.25">
      <c r="A239" s="77"/>
      <c r="B239" s="39" t="s">
        <v>216</v>
      </c>
      <c r="C239" s="40"/>
      <c r="D239" s="40"/>
      <c r="E239" s="221"/>
      <c r="F239" s="41"/>
    </row>
    <row r="240" spans="1:6" x14ac:dyDescent="0.25">
      <c r="A240" s="38"/>
      <c r="B240" s="39"/>
      <c r="C240" s="40"/>
      <c r="D240" s="41"/>
      <c r="E240" s="216"/>
      <c r="F240" s="41"/>
    </row>
    <row r="241" spans="1:6" x14ac:dyDescent="0.25">
      <c r="A241" s="77"/>
      <c r="B241" s="39" t="s">
        <v>217</v>
      </c>
      <c r="C241" s="40" t="s">
        <v>219</v>
      </c>
      <c r="D241" s="40"/>
      <c r="E241" s="221"/>
      <c r="F241" s="41">
        <f>F232</f>
        <v>0</v>
      </c>
    </row>
    <row r="242" spans="1:6" x14ac:dyDescent="0.25">
      <c r="A242" s="77"/>
      <c r="B242" s="39" t="s">
        <v>227</v>
      </c>
      <c r="C242" s="40" t="s">
        <v>219</v>
      </c>
      <c r="D242" s="40"/>
      <c r="E242" s="221"/>
      <c r="F242" s="41">
        <f>F237</f>
        <v>0</v>
      </c>
    </row>
    <row r="243" spans="1:6" ht="15.75" thickBot="1" x14ac:dyDescent="0.3">
      <c r="A243" s="77"/>
      <c r="B243" s="68"/>
      <c r="C243" s="102"/>
      <c r="D243" s="91"/>
      <c r="E243" s="220"/>
      <c r="F243" s="56"/>
    </row>
    <row r="244" spans="1:6" x14ac:dyDescent="0.25">
      <c r="A244" s="77"/>
      <c r="B244" s="39"/>
      <c r="C244" s="58" t="s">
        <v>82</v>
      </c>
      <c r="D244" s="40"/>
      <c r="E244" s="221"/>
      <c r="F244" s="41">
        <f>SUM(F241:F243)</f>
        <v>0</v>
      </c>
    </row>
    <row r="245" spans="1:6" x14ac:dyDescent="0.25">
      <c r="A245" s="38"/>
      <c r="B245" s="39"/>
      <c r="C245" s="40"/>
      <c r="D245" s="41"/>
      <c r="E245" s="216"/>
      <c r="F245" s="41"/>
    </row>
    <row r="246" spans="1:6" x14ac:dyDescent="0.25">
      <c r="A246" s="38"/>
      <c r="B246" s="39"/>
      <c r="C246" s="40"/>
      <c r="D246" s="41"/>
      <c r="E246" s="216"/>
      <c r="F246" s="41"/>
    </row>
    <row r="247" spans="1:6" x14ac:dyDescent="0.25">
      <c r="A247" s="38"/>
      <c r="B247" s="39"/>
      <c r="C247" s="40"/>
      <c r="D247" s="41"/>
      <c r="E247" s="216"/>
      <c r="F247" s="41"/>
    </row>
    <row r="248" spans="1:6" x14ac:dyDescent="0.25">
      <c r="A248" s="38"/>
      <c r="B248" s="39"/>
      <c r="C248" s="40"/>
      <c r="D248" s="41"/>
      <c r="E248" s="216"/>
      <c r="F248" s="41"/>
    </row>
    <row r="249" spans="1:6" x14ac:dyDescent="0.25">
      <c r="A249" s="38"/>
      <c r="B249" s="39"/>
      <c r="C249" s="40"/>
      <c r="D249" s="41"/>
      <c r="E249" s="216"/>
      <c r="F249" s="41"/>
    </row>
    <row r="250" spans="1:6" x14ac:dyDescent="0.25">
      <c r="A250" s="38"/>
      <c r="B250" s="39"/>
      <c r="C250" s="40"/>
      <c r="D250" s="41"/>
      <c r="E250" s="216"/>
      <c r="F250" s="41"/>
    </row>
    <row r="251" spans="1:6" x14ac:dyDescent="0.25">
      <c r="A251" s="38"/>
      <c r="B251" s="39"/>
      <c r="C251" s="40"/>
      <c r="D251" s="41"/>
      <c r="E251" s="216"/>
      <c r="F251" s="41"/>
    </row>
    <row r="252" spans="1:6" x14ac:dyDescent="0.25">
      <c r="A252" s="38"/>
      <c r="B252" s="39"/>
      <c r="C252" s="40"/>
      <c r="D252" s="41"/>
      <c r="E252" s="216"/>
      <c r="F252" s="41"/>
    </row>
    <row r="253" spans="1:6" x14ac:dyDescent="0.25">
      <c r="A253" s="38"/>
      <c r="B253" s="39"/>
      <c r="C253" s="40"/>
      <c r="D253" s="41"/>
      <c r="E253" s="216"/>
      <c r="F253" s="41"/>
    </row>
    <row r="254" spans="1:6" x14ac:dyDescent="0.25">
      <c r="A254" s="38"/>
      <c r="B254" s="39"/>
      <c r="C254" s="40"/>
      <c r="D254" s="41"/>
      <c r="E254" s="216"/>
      <c r="F254" s="41"/>
    </row>
    <row r="255" spans="1:6" x14ac:dyDescent="0.25">
      <c r="A255" s="38"/>
      <c r="B255" s="39"/>
      <c r="C255" s="40"/>
      <c r="D255" s="41"/>
      <c r="E255" s="216"/>
      <c r="F255" s="41"/>
    </row>
    <row r="256" spans="1:6" x14ac:dyDescent="0.25">
      <c r="A256" s="38"/>
      <c r="B256" s="103"/>
      <c r="C256" s="40"/>
      <c r="D256" s="41"/>
      <c r="E256" s="216"/>
      <c r="F256" s="41"/>
    </row>
    <row r="257" spans="1:6" x14ac:dyDescent="0.25">
      <c r="A257" s="38"/>
      <c r="B257" s="39"/>
      <c r="C257" s="40"/>
      <c r="D257" s="41"/>
      <c r="E257" s="216"/>
      <c r="F257" s="41"/>
    </row>
    <row r="258" spans="1:6" x14ac:dyDescent="0.25">
      <c r="A258" s="77"/>
      <c r="B258" s="40"/>
      <c r="C258" s="104"/>
      <c r="D258" s="104"/>
      <c r="E258" s="225"/>
      <c r="F258" s="40"/>
    </row>
    <row r="259" spans="1:6" x14ac:dyDescent="0.25">
      <c r="A259" s="77"/>
      <c r="B259" s="103"/>
      <c r="C259" s="104"/>
      <c r="D259" s="104"/>
      <c r="E259" s="225"/>
      <c r="F259" s="40"/>
    </row>
    <row r="260" spans="1:6" x14ac:dyDescent="0.25">
      <c r="A260" s="77"/>
      <c r="B260" s="103"/>
      <c r="C260" s="104"/>
      <c r="D260" s="104"/>
      <c r="E260" s="225"/>
      <c r="F260" s="40"/>
    </row>
    <row r="261" spans="1:6" x14ac:dyDescent="0.25">
      <c r="A261" s="38"/>
      <c r="B261" s="104"/>
      <c r="C261" s="105"/>
      <c r="D261" s="106"/>
      <c r="E261" s="225"/>
      <c r="F261" s="40"/>
    </row>
    <row r="262" spans="1:6" x14ac:dyDescent="0.25">
      <c r="A262" s="77"/>
      <c r="B262" s="104"/>
      <c r="C262" s="104"/>
      <c r="D262" s="104"/>
      <c r="E262" s="225"/>
      <c r="F262" s="40"/>
    </row>
  </sheetData>
  <mergeCells count="12">
    <mergeCell ref="B40:F40"/>
    <mergeCell ref="B6:F6"/>
    <mergeCell ref="B16:F16"/>
    <mergeCell ref="B17:F17"/>
    <mergeCell ref="B38:F38"/>
    <mergeCell ref="B39:F39"/>
    <mergeCell ref="B208:F208"/>
    <mergeCell ref="B219:C219"/>
    <mergeCell ref="B112:F112"/>
    <mergeCell ref="B113:F113"/>
    <mergeCell ref="B134:F134"/>
    <mergeCell ref="B148:F148"/>
  </mergeCells>
  <pageMargins left="0.7" right="0.7" top="0.75" bottom="0.75" header="0.3" footer="0.3"/>
  <pageSetup paperSize="9" scale="90" fitToHeight="0"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6"/>
  <sheetViews>
    <sheetView zoomScaleNormal="100" workbookViewId="0">
      <selection activeCell="H108" sqref="H108"/>
    </sheetView>
  </sheetViews>
  <sheetFormatPr defaultRowHeight="15" x14ac:dyDescent="0.25"/>
  <cols>
    <col min="1" max="1" width="9.140625" style="284"/>
    <col min="2" max="2" width="65.140625" style="153" bestFit="1" customWidth="1"/>
    <col min="3" max="3" width="9.140625" style="153"/>
    <col min="4" max="4" width="9.140625" style="285"/>
    <col min="5" max="16384" width="9.140625" style="153"/>
  </cols>
  <sheetData>
    <row r="1" spans="1:6" x14ac:dyDescent="0.25">
      <c r="A1" s="263"/>
      <c r="B1" s="1"/>
      <c r="C1" s="1"/>
      <c r="D1" s="232"/>
      <c r="E1" s="1"/>
      <c r="F1" s="2"/>
    </row>
    <row r="2" spans="1:6" ht="18.75" x14ac:dyDescent="0.25">
      <c r="A2" s="264"/>
      <c r="B2" s="3" t="s">
        <v>0</v>
      </c>
      <c r="C2" s="4"/>
      <c r="D2" s="233"/>
      <c r="E2" s="4"/>
      <c r="F2" s="4"/>
    </row>
    <row r="3" spans="1:6" x14ac:dyDescent="0.25">
      <c r="A3" s="263"/>
      <c r="B3" s="1"/>
      <c r="C3" s="1"/>
      <c r="D3" s="232"/>
      <c r="E3" s="1"/>
      <c r="F3" s="2"/>
    </row>
    <row r="4" spans="1:6" ht="31.5" x14ac:dyDescent="0.25">
      <c r="A4" s="263"/>
      <c r="B4" s="5" t="s">
        <v>1</v>
      </c>
      <c r="C4" s="1"/>
      <c r="D4" s="232"/>
      <c r="E4" s="1"/>
      <c r="F4" s="2"/>
    </row>
    <row r="5" spans="1:6" x14ac:dyDescent="0.25">
      <c r="A5" s="263"/>
      <c r="B5" s="1"/>
      <c r="C5" s="1"/>
      <c r="D5" s="232"/>
      <c r="E5" s="1"/>
      <c r="F5" s="2"/>
    </row>
    <row r="6" spans="1:6" x14ac:dyDescent="0.25">
      <c r="A6" s="263"/>
      <c r="B6" s="2" t="s">
        <v>2</v>
      </c>
      <c r="C6" s="1"/>
      <c r="D6" s="232"/>
      <c r="E6" s="1"/>
      <c r="F6" s="2"/>
    </row>
    <row r="7" spans="1:6" x14ac:dyDescent="0.25">
      <c r="A7" s="263"/>
      <c r="B7" s="1"/>
      <c r="C7" s="1"/>
      <c r="D7" s="232"/>
      <c r="E7" s="1"/>
      <c r="F7" s="2"/>
    </row>
    <row r="8" spans="1:6" ht="95.25" customHeight="1" x14ac:dyDescent="0.25">
      <c r="A8" s="263"/>
      <c r="B8" s="6" t="s">
        <v>3</v>
      </c>
      <c r="C8" s="1"/>
      <c r="D8" s="232"/>
      <c r="E8" s="1"/>
      <c r="F8" s="2"/>
    </row>
    <row r="9" spans="1:6" x14ac:dyDescent="0.25">
      <c r="A9" s="263"/>
      <c r="B9" s="1"/>
      <c r="C9" s="1"/>
      <c r="D9" s="232"/>
      <c r="E9" s="1"/>
      <c r="F9" s="2"/>
    </row>
    <row r="10" spans="1:6" x14ac:dyDescent="0.25">
      <c r="A10" s="263"/>
      <c r="B10" s="2" t="s">
        <v>4</v>
      </c>
      <c r="C10" s="1"/>
      <c r="D10" s="232"/>
      <c r="E10" s="1"/>
      <c r="F10" s="2"/>
    </row>
    <row r="11" spans="1:6" x14ac:dyDescent="0.25">
      <c r="A11" s="263"/>
      <c r="B11" s="1"/>
      <c r="C11" s="1"/>
      <c r="D11" s="232"/>
      <c r="E11" s="1"/>
      <c r="F11" s="2"/>
    </row>
    <row r="12" spans="1:6" ht="228" customHeight="1" x14ac:dyDescent="0.25">
      <c r="A12" s="263"/>
      <c r="B12" s="6" t="s">
        <v>5</v>
      </c>
      <c r="C12" s="1"/>
      <c r="D12" s="232"/>
      <c r="E12" s="1"/>
      <c r="F12" s="2"/>
    </row>
    <row r="13" spans="1:6" ht="146.25" customHeight="1" x14ac:dyDescent="0.25">
      <c r="A13" s="263"/>
      <c r="B13" s="6" t="s">
        <v>6</v>
      </c>
      <c r="C13" s="1"/>
      <c r="D13" s="232"/>
      <c r="E13" s="1"/>
      <c r="F13" s="2"/>
    </row>
    <row r="14" spans="1:6" x14ac:dyDescent="0.25">
      <c r="A14" s="263"/>
      <c r="B14" s="6"/>
      <c r="C14" s="1"/>
      <c r="D14" s="232"/>
      <c r="E14" s="1"/>
      <c r="F14" s="2"/>
    </row>
    <row r="15" spans="1:6" x14ac:dyDescent="0.25">
      <c r="A15" s="263"/>
      <c r="B15" s="2" t="s">
        <v>7</v>
      </c>
      <c r="C15" s="1"/>
      <c r="D15" s="232"/>
      <c r="E15" s="1"/>
      <c r="F15" s="2"/>
    </row>
    <row r="16" spans="1:6" x14ac:dyDescent="0.25">
      <c r="A16" s="263"/>
      <c r="B16" s="6"/>
      <c r="C16" s="1"/>
      <c r="D16" s="232"/>
      <c r="E16" s="1"/>
      <c r="F16" s="2"/>
    </row>
    <row r="17" spans="1:6" ht="89.25" x14ac:dyDescent="0.25">
      <c r="A17" s="263"/>
      <c r="B17" s="6" t="s">
        <v>8</v>
      </c>
      <c r="C17" s="1"/>
      <c r="D17" s="232"/>
      <c r="E17" s="1"/>
      <c r="F17" s="2"/>
    </row>
    <row r="18" spans="1:6" x14ac:dyDescent="0.25">
      <c r="A18" s="263"/>
      <c r="B18" s="6"/>
      <c r="C18" s="1"/>
      <c r="D18" s="232"/>
      <c r="E18" s="1"/>
      <c r="F18" s="2"/>
    </row>
    <row r="19" spans="1:6" x14ac:dyDescent="0.25">
      <c r="A19" s="263"/>
      <c r="B19" s="2" t="s">
        <v>9</v>
      </c>
      <c r="C19" s="1"/>
      <c r="D19" s="232"/>
      <c r="E19" s="1"/>
      <c r="F19" s="2"/>
    </row>
    <row r="20" spans="1:6" x14ac:dyDescent="0.25">
      <c r="A20" s="263"/>
      <c r="B20" s="6"/>
      <c r="C20" s="1"/>
      <c r="D20" s="232"/>
      <c r="E20" s="1"/>
      <c r="F20" s="2"/>
    </row>
    <row r="21" spans="1:6" ht="111.75" customHeight="1" x14ac:dyDescent="0.25">
      <c r="A21" s="263"/>
      <c r="B21" s="6" t="s">
        <v>10</v>
      </c>
      <c r="C21" s="1"/>
      <c r="D21" s="232"/>
      <c r="E21" s="1"/>
      <c r="F21" s="2"/>
    </row>
    <row r="22" spans="1:6" x14ac:dyDescent="0.25">
      <c r="A22" s="263"/>
      <c r="B22" s="6"/>
      <c r="C22" s="1"/>
      <c r="D22" s="232"/>
      <c r="E22" s="1"/>
      <c r="F22" s="2"/>
    </row>
    <row r="23" spans="1:6" x14ac:dyDescent="0.25">
      <c r="A23" s="263"/>
      <c r="B23" s="2" t="s">
        <v>11</v>
      </c>
      <c r="C23" s="1"/>
      <c r="D23" s="232"/>
      <c r="E23" s="1"/>
      <c r="F23" s="2"/>
    </row>
    <row r="24" spans="1:6" x14ac:dyDescent="0.25">
      <c r="A24" s="263"/>
      <c r="B24" s="6"/>
      <c r="C24" s="1"/>
      <c r="D24" s="232"/>
      <c r="E24" s="1"/>
      <c r="F24" s="2"/>
    </row>
    <row r="25" spans="1:6" ht="293.25" x14ac:dyDescent="0.25">
      <c r="A25" s="263"/>
      <c r="B25" s="6" t="s">
        <v>12</v>
      </c>
      <c r="C25" s="1"/>
      <c r="D25" s="232"/>
      <c r="E25" s="1"/>
      <c r="F25" s="2"/>
    </row>
    <row r="26" spans="1:6" ht="225.75" customHeight="1" x14ac:dyDescent="0.25">
      <c r="A26" s="263"/>
      <c r="B26" s="6" t="s">
        <v>13</v>
      </c>
      <c r="C26" s="1"/>
      <c r="D26" s="232"/>
      <c r="E26" s="1"/>
      <c r="F26" s="2"/>
    </row>
    <row r="27" spans="1:6" x14ac:dyDescent="0.25">
      <c r="A27" s="263"/>
      <c r="B27" s="6"/>
      <c r="C27" s="1"/>
      <c r="D27" s="232"/>
      <c r="E27" s="1"/>
      <c r="F27" s="2"/>
    </row>
    <row r="28" spans="1:6" x14ac:dyDescent="0.25">
      <c r="A28" s="263"/>
      <c r="B28" s="2" t="s">
        <v>14</v>
      </c>
      <c r="C28" s="1"/>
      <c r="D28" s="232"/>
      <c r="E28" s="1"/>
      <c r="F28" s="2"/>
    </row>
    <row r="29" spans="1:6" x14ac:dyDescent="0.25">
      <c r="A29" s="263"/>
      <c r="B29" s="6"/>
      <c r="C29" s="1"/>
      <c r="D29" s="232"/>
      <c r="E29" s="1"/>
      <c r="F29" s="2"/>
    </row>
    <row r="30" spans="1:6" ht="255" x14ac:dyDescent="0.25">
      <c r="A30" s="263"/>
      <c r="B30" s="6" t="s">
        <v>15</v>
      </c>
      <c r="C30" s="1"/>
      <c r="D30" s="232"/>
      <c r="E30" s="1"/>
      <c r="F30" s="2"/>
    </row>
    <row r="31" spans="1:6" x14ac:dyDescent="0.25">
      <c r="A31" s="263"/>
      <c r="B31" s="1"/>
      <c r="C31" s="1"/>
      <c r="D31" s="232"/>
      <c r="E31" s="1"/>
      <c r="F31" s="2"/>
    </row>
    <row r="32" spans="1:6" x14ac:dyDescent="0.25">
      <c r="A32" s="263"/>
      <c r="B32" s="2" t="s">
        <v>16</v>
      </c>
      <c r="C32" s="1"/>
      <c r="D32" s="232"/>
      <c r="E32" s="1"/>
      <c r="F32" s="2"/>
    </row>
    <row r="33" spans="1:6" x14ac:dyDescent="0.25">
      <c r="A33" s="263"/>
      <c r="B33" s="1"/>
      <c r="C33" s="1"/>
      <c r="D33" s="232"/>
      <c r="E33" s="1"/>
      <c r="F33" s="2"/>
    </row>
    <row r="34" spans="1:6" x14ac:dyDescent="0.25">
      <c r="A34" s="263"/>
      <c r="B34" s="1" t="s">
        <v>17</v>
      </c>
      <c r="C34" s="1"/>
      <c r="D34" s="232"/>
      <c r="E34" s="1"/>
      <c r="F34" s="2"/>
    </row>
    <row r="35" spans="1:6" x14ac:dyDescent="0.25">
      <c r="A35" s="263"/>
      <c r="B35" s="1" t="s">
        <v>18</v>
      </c>
      <c r="C35" s="1"/>
      <c r="D35" s="232"/>
      <c r="E35" s="1"/>
      <c r="F35" s="2"/>
    </row>
    <row r="36" spans="1:6" x14ac:dyDescent="0.25">
      <c r="A36" s="263"/>
      <c r="B36" s="1" t="s">
        <v>19</v>
      </c>
      <c r="C36" s="1"/>
      <c r="D36" s="232"/>
      <c r="E36" s="1"/>
      <c r="F36" s="2"/>
    </row>
    <row r="37" spans="1:6" x14ac:dyDescent="0.25">
      <c r="A37" s="263"/>
      <c r="B37" s="1" t="s">
        <v>20</v>
      </c>
      <c r="C37" s="1"/>
      <c r="D37" s="232"/>
      <c r="E37" s="1"/>
      <c r="F37" s="2"/>
    </row>
    <row r="38" spans="1:6" x14ac:dyDescent="0.25">
      <c r="A38" s="263"/>
      <c r="B38" s="1" t="s">
        <v>21</v>
      </c>
      <c r="C38" s="1"/>
      <c r="D38" s="232"/>
      <c r="E38" s="1"/>
      <c r="F38" s="2"/>
    </row>
    <row r="39" spans="1:6" x14ac:dyDescent="0.25">
      <c r="A39" s="263"/>
      <c r="B39" s="1" t="s">
        <v>22</v>
      </c>
      <c r="C39" s="1"/>
      <c r="D39" s="232"/>
      <c r="E39" s="1"/>
      <c r="F39" s="2"/>
    </row>
    <row r="40" spans="1:6" x14ac:dyDescent="0.25">
      <c r="A40" s="263"/>
      <c r="B40" s="1" t="s">
        <v>23</v>
      </c>
      <c r="C40" s="1"/>
      <c r="D40" s="232"/>
      <c r="E40" s="1"/>
      <c r="F40" s="2"/>
    </row>
    <row r="41" spans="1:6" x14ac:dyDescent="0.25">
      <c r="A41" s="263"/>
      <c r="B41" s="1" t="s">
        <v>24</v>
      </c>
      <c r="C41" s="1"/>
      <c r="D41" s="232"/>
      <c r="E41" s="1"/>
      <c r="F41" s="2"/>
    </row>
    <row r="42" spans="1:6" x14ac:dyDescent="0.25">
      <c r="A42" s="263"/>
      <c r="B42" s="1" t="s">
        <v>25</v>
      </c>
      <c r="C42" s="1"/>
      <c r="D42" s="232"/>
      <c r="E42" s="1"/>
      <c r="F42" s="2"/>
    </row>
    <row r="43" spans="1:6" x14ac:dyDescent="0.25">
      <c r="A43" s="263"/>
      <c r="B43" s="1" t="s">
        <v>26</v>
      </c>
      <c r="C43" s="1"/>
      <c r="D43" s="232"/>
      <c r="E43" s="1"/>
      <c r="F43" s="2"/>
    </row>
    <row r="44" spans="1:6" x14ac:dyDescent="0.25">
      <c r="A44" s="263"/>
      <c r="B44" s="1" t="s">
        <v>27</v>
      </c>
      <c r="C44" s="1"/>
      <c r="D44" s="232"/>
      <c r="E44" s="1"/>
      <c r="F44" s="2"/>
    </row>
    <row r="45" spans="1:6" x14ac:dyDescent="0.25">
      <c r="A45" s="263"/>
      <c r="B45" s="1" t="s">
        <v>28</v>
      </c>
      <c r="C45" s="1"/>
      <c r="D45" s="232"/>
      <c r="E45" s="1"/>
      <c r="F45" s="2"/>
    </row>
    <row r="46" spans="1:6" x14ac:dyDescent="0.25">
      <c r="A46" s="263"/>
      <c r="B46" s="1" t="s">
        <v>29</v>
      </c>
      <c r="C46" s="1"/>
      <c r="D46" s="232"/>
      <c r="E46" s="1"/>
      <c r="F46" s="2"/>
    </row>
    <row r="47" spans="1:6" x14ac:dyDescent="0.25">
      <c r="A47" s="263"/>
      <c r="B47" s="1" t="s">
        <v>30</v>
      </c>
      <c r="C47" s="1"/>
      <c r="D47" s="232"/>
      <c r="E47" s="1"/>
      <c r="F47" s="2"/>
    </row>
    <row r="48" spans="1:6" x14ac:dyDescent="0.25">
      <c r="A48" s="263"/>
      <c r="B48" s="1" t="s">
        <v>31</v>
      </c>
      <c r="C48" s="1"/>
      <c r="D48" s="232"/>
      <c r="E48" s="1"/>
      <c r="F48" s="2"/>
    </row>
    <row r="49" spans="1:6" x14ac:dyDescent="0.25">
      <c r="A49" s="263"/>
      <c r="B49" s="1" t="s">
        <v>32</v>
      </c>
      <c r="C49" s="1"/>
      <c r="D49" s="232"/>
      <c r="E49" s="1"/>
      <c r="F49" s="2"/>
    </row>
    <row r="50" spans="1:6" x14ac:dyDescent="0.25">
      <c r="A50" s="263"/>
      <c r="B50" s="1" t="s">
        <v>33</v>
      </c>
      <c r="C50" s="1"/>
      <c r="D50" s="232"/>
      <c r="E50" s="1"/>
      <c r="F50" s="2"/>
    </row>
    <row r="51" spans="1:6" x14ac:dyDescent="0.25">
      <c r="A51" s="263"/>
      <c r="B51" s="1"/>
      <c r="C51" s="1"/>
      <c r="D51" s="232"/>
      <c r="E51" s="1"/>
      <c r="F51" s="2"/>
    </row>
    <row r="52" spans="1:6" x14ac:dyDescent="0.25">
      <c r="A52" s="263"/>
      <c r="B52" s="1"/>
      <c r="C52" s="1"/>
      <c r="D52" s="232"/>
      <c r="E52" s="1"/>
      <c r="F52" s="2"/>
    </row>
    <row r="53" spans="1:6" x14ac:dyDescent="0.25">
      <c r="A53" s="263"/>
      <c r="B53" s="7" t="s">
        <v>34</v>
      </c>
      <c r="C53" s="1"/>
      <c r="D53" s="232"/>
      <c r="E53" s="1"/>
      <c r="F53" s="2"/>
    </row>
    <row r="54" spans="1:6" x14ac:dyDescent="0.25">
      <c r="A54" s="263"/>
      <c r="B54" s="1"/>
      <c r="C54" s="1"/>
      <c r="D54" s="232"/>
      <c r="E54" s="1"/>
      <c r="F54" s="2"/>
    </row>
    <row r="55" spans="1:6" ht="100.5" customHeight="1" x14ac:dyDescent="0.25">
      <c r="A55" s="263"/>
      <c r="B55" s="6" t="s">
        <v>35</v>
      </c>
      <c r="C55" s="1"/>
      <c r="D55" s="232"/>
      <c r="E55" s="1"/>
      <c r="F55" s="2"/>
    </row>
    <row r="56" spans="1:6" x14ac:dyDescent="0.25">
      <c r="A56" s="263"/>
      <c r="B56" s="1"/>
      <c r="C56" s="1"/>
      <c r="D56" s="232"/>
      <c r="E56" s="1"/>
      <c r="F56" s="2"/>
    </row>
    <row r="57" spans="1:6" x14ac:dyDescent="0.25">
      <c r="A57" s="263"/>
      <c r="B57" s="1"/>
      <c r="C57" s="1"/>
      <c r="D57" s="232"/>
      <c r="E57" s="1"/>
      <c r="F57" s="2"/>
    </row>
    <row r="58" spans="1:6" ht="15.75" x14ac:dyDescent="0.25">
      <c r="A58" s="265" t="s">
        <v>36</v>
      </c>
      <c r="B58" s="8" t="s">
        <v>37</v>
      </c>
      <c r="C58" s="9"/>
      <c r="D58" s="234"/>
      <c r="E58" s="9"/>
      <c r="F58" s="10"/>
    </row>
    <row r="59" spans="1:6" x14ac:dyDescent="0.25">
      <c r="A59" s="263"/>
      <c r="B59" s="6"/>
      <c r="C59" s="1"/>
      <c r="D59" s="235"/>
      <c r="E59" s="1"/>
      <c r="F59" s="2"/>
    </row>
    <row r="60" spans="1:6" ht="90" customHeight="1" x14ac:dyDescent="0.25">
      <c r="A60" s="263">
        <v>1.01</v>
      </c>
      <c r="B60" s="6" t="s">
        <v>38</v>
      </c>
      <c r="C60" s="1"/>
      <c r="D60" s="275"/>
      <c r="E60" s="1"/>
      <c r="F60" s="2"/>
    </row>
    <row r="61" spans="1:6" x14ac:dyDescent="0.25">
      <c r="A61" s="263"/>
      <c r="B61" s="6"/>
      <c r="C61" s="1" t="s">
        <v>39</v>
      </c>
      <c r="D61" s="275"/>
      <c r="E61" s="11"/>
      <c r="F61" s="12"/>
    </row>
    <row r="62" spans="1:6" x14ac:dyDescent="0.25">
      <c r="A62" s="263"/>
      <c r="B62" s="6"/>
      <c r="C62" s="1"/>
      <c r="D62" s="275"/>
      <c r="E62" s="11"/>
      <c r="F62" s="12"/>
    </row>
    <row r="63" spans="1:6" ht="15.75" thickBot="1" x14ac:dyDescent="0.3">
      <c r="A63" s="263"/>
      <c r="B63" s="13"/>
      <c r="C63" s="14"/>
      <c r="D63" s="276"/>
      <c r="E63" s="15"/>
      <c r="F63" s="16"/>
    </row>
    <row r="64" spans="1:6" x14ac:dyDescent="0.25">
      <c r="A64" s="263"/>
      <c r="B64" s="17" t="s">
        <v>40</v>
      </c>
      <c r="C64" s="18"/>
      <c r="D64" s="277"/>
      <c r="E64" s="18"/>
      <c r="F64" s="19">
        <f>SUM(F61:F63)</f>
        <v>0</v>
      </c>
    </row>
    <row r="65" spans="1:6" x14ac:dyDescent="0.25">
      <c r="A65" s="263"/>
      <c r="B65" s="1"/>
      <c r="C65" s="1"/>
      <c r="D65" s="232"/>
      <c r="E65" s="1"/>
      <c r="F65" s="2"/>
    </row>
    <row r="66" spans="1:6" ht="15.75" x14ac:dyDescent="0.25">
      <c r="A66" s="266" t="s">
        <v>41</v>
      </c>
      <c r="B66" s="20" t="s">
        <v>42</v>
      </c>
      <c r="C66" s="21"/>
      <c r="D66" s="278"/>
      <c r="E66" s="21"/>
      <c r="F66" s="22"/>
    </row>
    <row r="67" spans="1:6" x14ac:dyDescent="0.25">
      <c r="A67" s="263"/>
      <c r="B67" s="6"/>
      <c r="C67" s="1"/>
      <c r="D67" s="275"/>
      <c r="E67" s="1"/>
      <c r="F67" s="12"/>
    </row>
    <row r="68" spans="1:6" x14ac:dyDescent="0.25">
      <c r="A68" s="267" t="s">
        <v>43</v>
      </c>
      <c r="B68" s="23" t="s">
        <v>44</v>
      </c>
      <c r="C68" s="24"/>
      <c r="D68" s="279"/>
      <c r="E68" s="24"/>
      <c r="F68" s="25"/>
    </row>
    <row r="69" spans="1:6" x14ac:dyDescent="0.25">
      <c r="A69" s="263"/>
      <c r="B69" s="6"/>
      <c r="C69" s="1"/>
      <c r="D69" s="275"/>
      <c r="E69" s="1"/>
      <c r="F69" s="12"/>
    </row>
    <row r="70" spans="1:6" ht="49.5" customHeight="1" x14ac:dyDescent="0.25">
      <c r="A70" s="263">
        <v>2.0099999999999998</v>
      </c>
      <c r="B70" s="6" t="s">
        <v>46</v>
      </c>
      <c r="C70" s="1"/>
      <c r="D70" s="275"/>
      <c r="E70" s="11"/>
      <c r="F70" s="12"/>
    </row>
    <row r="71" spans="1:6" x14ac:dyDescent="0.25">
      <c r="A71" s="263"/>
      <c r="B71" s="6"/>
      <c r="C71" s="1" t="s">
        <v>45</v>
      </c>
      <c r="D71" s="275">
        <v>5</v>
      </c>
      <c r="E71" s="11"/>
      <c r="F71" s="12"/>
    </row>
    <row r="72" spans="1:6" x14ac:dyDescent="0.25">
      <c r="A72" s="263"/>
      <c r="B72" s="6"/>
      <c r="C72" s="1"/>
      <c r="D72" s="275"/>
      <c r="E72" s="11"/>
      <c r="F72" s="12"/>
    </row>
    <row r="73" spans="1:6" ht="15.75" thickBot="1" x14ac:dyDescent="0.3">
      <c r="A73" s="263"/>
      <c r="B73" s="13"/>
      <c r="C73" s="14"/>
      <c r="D73" s="276"/>
      <c r="E73" s="15"/>
      <c r="F73" s="16"/>
    </row>
    <row r="74" spans="1:6" x14ac:dyDescent="0.25">
      <c r="A74" s="263"/>
      <c r="B74" s="17" t="s">
        <v>47</v>
      </c>
      <c r="C74" s="18"/>
      <c r="D74" s="277"/>
      <c r="E74" s="18"/>
      <c r="F74" s="19">
        <f>SUM(F70:F73)</f>
        <v>0</v>
      </c>
    </row>
    <row r="75" spans="1:6" x14ac:dyDescent="0.25">
      <c r="A75" s="263"/>
      <c r="B75" s="6"/>
      <c r="C75" s="1"/>
      <c r="D75" s="235"/>
      <c r="E75" s="1"/>
      <c r="F75" s="12"/>
    </row>
    <row r="76" spans="1:6" x14ac:dyDescent="0.25">
      <c r="A76" s="267" t="s">
        <v>48</v>
      </c>
      <c r="B76" s="23" t="s">
        <v>49</v>
      </c>
      <c r="C76" s="24"/>
      <c r="D76" s="279"/>
      <c r="E76" s="24"/>
      <c r="F76" s="25"/>
    </row>
    <row r="77" spans="1:6" x14ac:dyDescent="0.25">
      <c r="A77" s="263"/>
      <c r="B77" s="6"/>
      <c r="C77" s="1"/>
      <c r="D77" s="275"/>
      <c r="E77" s="1"/>
      <c r="F77" s="12"/>
    </row>
    <row r="78" spans="1:6" ht="32.25" customHeight="1" x14ac:dyDescent="0.25">
      <c r="A78" s="263">
        <v>3.01</v>
      </c>
      <c r="B78" s="26" t="s">
        <v>50</v>
      </c>
      <c r="C78" s="27"/>
      <c r="D78" s="280"/>
      <c r="E78" s="11"/>
      <c r="F78" s="12"/>
    </row>
    <row r="79" spans="1:6" x14ac:dyDescent="0.25">
      <c r="A79" s="268"/>
      <c r="B79" s="26"/>
      <c r="C79" s="27" t="s">
        <v>51</v>
      </c>
      <c r="D79" s="280">
        <v>1</v>
      </c>
      <c r="E79" s="11"/>
      <c r="F79" s="12"/>
    </row>
    <row r="80" spans="1:6" x14ac:dyDescent="0.25">
      <c r="A80" s="268"/>
      <c r="B80" s="26"/>
      <c r="C80" s="27"/>
      <c r="D80" s="280"/>
      <c r="E80" s="11"/>
      <c r="F80" s="12"/>
    </row>
    <row r="81" spans="1:6" ht="15.75" thickBot="1" x14ac:dyDescent="0.3">
      <c r="A81" s="263"/>
      <c r="B81" s="13"/>
      <c r="C81" s="14"/>
      <c r="D81" s="281"/>
      <c r="E81" s="15"/>
      <c r="F81" s="16"/>
    </row>
    <row r="82" spans="1:6" x14ac:dyDescent="0.25">
      <c r="A82" s="263"/>
      <c r="B82" s="17" t="s">
        <v>52</v>
      </c>
      <c r="C82" s="18"/>
      <c r="D82" s="282"/>
      <c r="E82" s="18"/>
      <c r="F82" s="19">
        <f>SUM(F79:F81)</f>
        <v>0</v>
      </c>
    </row>
    <row r="83" spans="1:6" x14ac:dyDescent="0.25">
      <c r="A83" s="263"/>
      <c r="B83" s="1"/>
      <c r="C83" s="1"/>
      <c r="D83" s="232"/>
      <c r="E83" s="1"/>
      <c r="F83" s="2"/>
    </row>
    <row r="84" spans="1:6" ht="15.75" x14ac:dyDescent="0.25">
      <c r="A84" s="266" t="s">
        <v>53</v>
      </c>
      <c r="B84" s="20" t="s">
        <v>54</v>
      </c>
      <c r="C84" s="21"/>
      <c r="D84" s="278"/>
      <c r="E84" s="21"/>
      <c r="F84" s="22"/>
    </row>
    <row r="85" spans="1:6" x14ac:dyDescent="0.25">
      <c r="A85" s="263"/>
      <c r="B85" s="6"/>
      <c r="C85" s="1"/>
      <c r="D85" s="275"/>
      <c r="E85" s="1"/>
      <c r="F85" s="12"/>
    </row>
    <row r="86" spans="1:6" ht="89.25" x14ac:dyDescent="0.25">
      <c r="A86" s="263">
        <v>4.01</v>
      </c>
      <c r="B86" s="6" t="s">
        <v>56</v>
      </c>
      <c r="C86" s="1"/>
      <c r="D86" s="275"/>
      <c r="E86" s="11"/>
      <c r="F86" s="12"/>
    </row>
    <row r="87" spans="1:6" x14ac:dyDescent="0.25">
      <c r="A87" s="263"/>
      <c r="B87" s="6" t="s">
        <v>57</v>
      </c>
      <c r="C87" s="1" t="s">
        <v>55</v>
      </c>
      <c r="D87" s="275">
        <v>5</v>
      </c>
      <c r="E87" s="11"/>
      <c r="F87" s="12"/>
    </row>
    <row r="88" spans="1:6" x14ac:dyDescent="0.25">
      <c r="A88" s="263"/>
      <c r="B88" s="6"/>
      <c r="C88" s="1"/>
      <c r="D88" s="275"/>
      <c r="E88" s="11"/>
      <c r="F88" s="12"/>
    </row>
    <row r="89" spans="1:6" ht="15.75" thickBot="1" x14ac:dyDescent="0.3">
      <c r="A89" s="263"/>
      <c r="B89" s="13"/>
      <c r="C89" s="14"/>
      <c r="D89" s="28"/>
      <c r="E89" s="15"/>
      <c r="F89" s="16"/>
    </row>
    <row r="90" spans="1:6" x14ac:dyDescent="0.25">
      <c r="A90" s="263"/>
      <c r="B90" s="17" t="s">
        <v>58</v>
      </c>
      <c r="C90" s="18"/>
      <c r="D90" s="277"/>
      <c r="E90" s="18"/>
      <c r="F90" s="19">
        <f>SUM(F86:F88)</f>
        <v>0</v>
      </c>
    </row>
    <row r="91" spans="1:6" x14ac:dyDescent="0.25">
      <c r="A91" s="263"/>
      <c r="B91" s="6"/>
      <c r="C91" s="1"/>
      <c r="D91" s="235"/>
      <c r="E91" s="1"/>
      <c r="F91" s="12"/>
    </row>
    <row r="92" spans="1:6" ht="15.75" x14ac:dyDescent="0.25">
      <c r="A92" s="266" t="s">
        <v>59</v>
      </c>
      <c r="B92" s="20" t="s">
        <v>60</v>
      </c>
      <c r="C92" s="21"/>
      <c r="D92" s="278"/>
      <c r="E92" s="21"/>
      <c r="F92" s="22"/>
    </row>
    <row r="93" spans="1:6" x14ac:dyDescent="0.25">
      <c r="A93" s="263"/>
      <c r="B93" s="7"/>
      <c r="C93" s="1"/>
      <c r="D93" s="275"/>
      <c r="E93" s="1"/>
      <c r="F93" s="12"/>
    </row>
    <row r="94" spans="1:6" x14ac:dyDescent="0.25">
      <c r="A94" s="263"/>
      <c r="B94" s="7"/>
      <c r="C94" s="1"/>
      <c r="D94" s="275"/>
      <c r="E94" s="1"/>
      <c r="F94" s="12"/>
    </row>
    <row r="95" spans="1:6" ht="101.25" customHeight="1" x14ac:dyDescent="0.25">
      <c r="A95" s="263">
        <v>5.01</v>
      </c>
      <c r="B95" s="6" t="s">
        <v>61</v>
      </c>
      <c r="C95" s="1"/>
      <c r="D95" s="283"/>
      <c r="E95" s="1"/>
      <c r="F95" s="12"/>
    </row>
    <row r="96" spans="1:6" x14ac:dyDescent="0.25">
      <c r="A96" s="263"/>
      <c r="B96" s="6"/>
      <c r="C96" s="1"/>
      <c r="D96" s="283"/>
      <c r="E96" s="1"/>
      <c r="F96" s="12"/>
    </row>
    <row r="97" spans="1:6" x14ac:dyDescent="0.25">
      <c r="A97" s="263" t="s">
        <v>62</v>
      </c>
      <c r="B97" s="6" t="s">
        <v>63</v>
      </c>
      <c r="C97" s="1"/>
      <c r="D97" s="283"/>
      <c r="E97" s="1"/>
      <c r="F97" s="12"/>
    </row>
    <row r="98" spans="1:6" x14ac:dyDescent="0.25">
      <c r="A98" s="263"/>
      <c r="B98" s="6" t="s">
        <v>64</v>
      </c>
      <c r="C98" s="1" t="s">
        <v>55</v>
      </c>
      <c r="D98" s="275">
        <v>5</v>
      </c>
      <c r="E98" s="1"/>
      <c r="F98" s="12"/>
    </row>
    <row r="99" spans="1:6" x14ac:dyDescent="0.25">
      <c r="A99" s="263"/>
      <c r="B99" s="6" t="s">
        <v>65</v>
      </c>
      <c r="C99" s="1" t="s">
        <v>55</v>
      </c>
      <c r="D99" s="275">
        <v>7</v>
      </c>
      <c r="E99" s="1"/>
      <c r="F99" s="12"/>
    </row>
    <row r="100" spans="1:6" x14ac:dyDescent="0.25">
      <c r="A100" s="263"/>
      <c r="B100" s="6" t="s">
        <v>66</v>
      </c>
      <c r="C100" s="1" t="s">
        <v>55</v>
      </c>
      <c r="D100" s="275">
        <v>2</v>
      </c>
      <c r="E100" s="1"/>
      <c r="F100" s="12"/>
    </row>
    <row r="101" spans="1:6" x14ac:dyDescent="0.25">
      <c r="A101" s="263"/>
      <c r="B101" s="6" t="s">
        <v>67</v>
      </c>
      <c r="C101" s="1" t="s">
        <v>55</v>
      </c>
      <c r="D101" s="275">
        <v>7</v>
      </c>
      <c r="E101" s="1"/>
      <c r="F101" s="12"/>
    </row>
    <row r="102" spans="1:6" x14ac:dyDescent="0.25">
      <c r="A102" s="263"/>
      <c r="B102" s="6"/>
      <c r="C102" s="1"/>
      <c r="D102" s="275"/>
      <c r="E102" s="1"/>
      <c r="F102" s="12"/>
    </row>
    <row r="103" spans="1:6" x14ac:dyDescent="0.25">
      <c r="A103" s="263" t="s">
        <v>68</v>
      </c>
      <c r="B103" s="6" t="s">
        <v>69</v>
      </c>
      <c r="C103" s="1"/>
      <c r="D103" s="283"/>
      <c r="E103" s="1"/>
      <c r="F103" s="12"/>
    </row>
    <row r="104" spans="1:6" x14ac:dyDescent="0.25">
      <c r="A104" s="263"/>
      <c r="B104" s="6" t="s">
        <v>70</v>
      </c>
      <c r="C104" s="1" t="s">
        <v>51</v>
      </c>
      <c r="D104" s="283">
        <v>7</v>
      </c>
      <c r="E104" s="1"/>
      <c r="F104" s="12"/>
    </row>
    <row r="105" spans="1:6" x14ac:dyDescent="0.25">
      <c r="A105" s="263"/>
      <c r="B105" s="6" t="s">
        <v>65</v>
      </c>
      <c r="C105" s="1" t="s">
        <v>51</v>
      </c>
      <c r="D105" s="283">
        <v>9</v>
      </c>
      <c r="E105" s="1"/>
      <c r="F105" s="12"/>
    </row>
    <row r="106" spans="1:6" x14ac:dyDescent="0.25">
      <c r="A106" s="263"/>
      <c r="B106" s="6" t="s">
        <v>66</v>
      </c>
      <c r="C106" s="1" t="s">
        <v>51</v>
      </c>
      <c r="D106" s="283">
        <v>2</v>
      </c>
      <c r="E106" s="11"/>
      <c r="F106" s="12"/>
    </row>
    <row r="107" spans="1:6" x14ac:dyDescent="0.25">
      <c r="A107" s="263"/>
      <c r="B107" s="6" t="s">
        <v>67</v>
      </c>
      <c r="C107" s="1" t="s">
        <v>51</v>
      </c>
      <c r="D107" s="283">
        <v>2</v>
      </c>
      <c r="E107" s="11"/>
      <c r="F107" s="12"/>
    </row>
    <row r="108" spans="1:6" x14ac:dyDescent="0.25">
      <c r="A108" s="263"/>
      <c r="B108" s="6"/>
      <c r="C108" s="1"/>
      <c r="D108" s="283"/>
      <c r="E108" s="11"/>
      <c r="F108" s="12"/>
    </row>
    <row r="109" spans="1:6" x14ac:dyDescent="0.25">
      <c r="A109" s="263" t="s">
        <v>71</v>
      </c>
      <c r="B109" s="6" t="s">
        <v>72</v>
      </c>
      <c r="C109" s="1"/>
      <c r="D109" s="283"/>
      <c r="E109" s="11"/>
      <c r="F109" s="12"/>
    </row>
    <row r="110" spans="1:6" x14ac:dyDescent="0.25">
      <c r="A110" s="263"/>
      <c r="B110" s="6" t="s">
        <v>65</v>
      </c>
      <c r="C110" s="1" t="s">
        <v>51</v>
      </c>
      <c r="D110" s="283">
        <v>1</v>
      </c>
      <c r="E110" s="11"/>
      <c r="F110" s="12"/>
    </row>
    <row r="111" spans="1:6" x14ac:dyDescent="0.25">
      <c r="A111" s="263"/>
      <c r="B111" s="6"/>
      <c r="C111" s="1"/>
      <c r="D111" s="283"/>
      <c r="E111" s="11"/>
      <c r="F111" s="12"/>
    </row>
    <row r="112" spans="1:6" ht="15.75" thickBot="1" x14ac:dyDescent="0.3">
      <c r="A112" s="263"/>
      <c r="B112" s="13"/>
      <c r="C112" s="14"/>
      <c r="D112" s="281"/>
      <c r="E112" s="15"/>
      <c r="F112" s="16"/>
    </row>
    <row r="113" spans="1:6" x14ac:dyDescent="0.25">
      <c r="A113" s="263"/>
      <c r="B113" s="17" t="s">
        <v>73</v>
      </c>
      <c r="C113" s="18"/>
      <c r="D113" s="277"/>
      <c r="E113" s="18"/>
      <c r="F113" s="19">
        <f>SUM(F94:F112)</f>
        <v>0</v>
      </c>
    </row>
    <row r="114" spans="1:6" x14ac:dyDescent="0.25">
      <c r="A114" s="263"/>
      <c r="B114" s="1"/>
      <c r="C114" s="1"/>
      <c r="D114" s="232"/>
      <c r="E114" s="1"/>
      <c r="F114" s="2"/>
    </row>
    <row r="115" spans="1:6" x14ac:dyDescent="0.25">
      <c r="A115" s="263"/>
      <c r="B115" s="6"/>
      <c r="C115" s="1"/>
      <c r="D115" s="235"/>
      <c r="E115" s="1"/>
      <c r="F115" s="2"/>
    </row>
    <row r="116" spans="1:6" ht="15.75" thickBot="1" x14ac:dyDescent="0.3">
      <c r="A116" s="263"/>
      <c r="B116" s="13"/>
      <c r="C116" s="14"/>
      <c r="D116" s="236"/>
      <c r="E116" s="14"/>
      <c r="F116" s="28"/>
    </row>
    <row r="117" spans="1:6" x14ac:dyDescent="0.25">
      <c r="A117" s="263"/>
      <c r="B117" s="17" t="s">
        <v>74</v>
      </c>
      <c r="C117" s="18"/>
      <c r="D117" s="237"/>
      <c r="E117" s="18"/>
      <c r="F117" s="19">
        <f>SUM(F115:F116)</f>
        <v>0</v>
      </c>
    </row>
    <row r="118" spans="1:6" x14ac:dyDescent="0.25">
      <c r="A118" s="263"/>
      <c r="B118" s="1"/>
      <c r="C118" s="1"/>
      <c r="D118" s="232"/>
      <c r="E118" s="1"/>
      <c r="F118" s="2"/>
    </row>
    <row r="119" spans="1:6" x14ac:dyDescent="0.25">
      <c r="A119" s="263"/>
      <c r="B119" s="1"/>
      <c r="C119" s="1"/>
      <c r="D119" s="232"/>
      <c r="E119" s="1"/>
      <c r="F119" s="2"/>
    </row>
    <row r="120" spans="1:6" ht="15.75" x14ac:dyDescent="0.25">
      <c r="A120" s="263"/>
      <c r="B120" s="5" t="s">
        <v>75</v>
      </c>
      <c r="C120" s="1"/>
      <c r="D120" s="235"/>
      <c r="E120" s="1"/>
      <c r="F120" s="2"/>
    </row>
    <row r="121" spans="1:6" x14ac:dyDescent="0.25">
      <c r="A121" s="263"/>
      <c r="B121" s="6"/>
      <c r="C121" s="1"/>
      <c r="D121" s="235"/>
      <c r="E121" s="1"/>
      <c r="F121" s="2"/>
    </row>
    <row r="122" spans="1:6" x14ac:dyDescent="0.25">
      <c r="A122" s="263"/>
      <c r="B122" s="6" t="s">
        <v>76</v>
      </c>
      <c r="C122" s="1"/>
      <c r="D122" s="235"/>
      <c r="E122" s="1"/>
      <c r="F122" s="12">
        <f>F64</f>
        <v>0</v>
      </c>
    </row>
    <row r="123" spans="1:6" x14ac:dyDescent="0.25">
      <c r="A123" s="263"/>
      <c r="B123" s="6" t="s">
        <v>77</v>
      </c>
      <c r="C123" s="1"/>
      <c r="D123" s="235"/>
      <c r="E123" s="1"/>
      <c r="F123" s="12"/>
    </row>
    <row r="124" spans="1:6" x14ac:dyDescent="0.25">
      <c r="A124" s="263"/>
      <c r="B124" s="6" t="s">
        <v>78</v>
      </c>
      <c r="C124" s="1"/>
      <c r="D124" s="235"/>
      <c r="E124" s="1"/>
      <c r="F124" s="12">
        <f>F74</f>
        <v>0</v>
      </c>
    </row>
    <row r="125" spans="1:6" x14ac:dyDescent="0.25">
      <c r="A125" s="263"/>
      <c r="B125" s="6" t="s">
        <v>79</v>
      </c>
      <c r="C125" s="1"/>
      <c r="D125" s="235"/>
      <c r="E125" s="1"/>
      <c r="F125" s="12">
        <f>F82</f>
        <v>0</v>
      </c>
    </row>
    <row r="126" spans="1:6" x14ac:dyDescent="0.25">
      <c r="A126" s="263"/>
      <c r="B126" s="6" t="s">
        <v>80</v>
      </c>
      <c r="C126" s="1"/>
      <c r="D126" s="235"/>
      <c r="E126" s="1"/>
      <c r="F126" s="12">
        <f>F90</f>
        <v>0</v>
      </c>
    </row>
    <row r="127" spans="1:6" x14ac:dyDescent="0.25">
      <c r="A127" s="263"/>
      <c r="B127" s="6" t="s">
        <v>81</v>
      </c>
      <c r="C127" s="1"/>
      <c r="D127" s="235"/>
      <c r="E127" s="1"/>
      <c r="F127" s="12">
        <f>F113</f>
        <v>0</v>
      </c>
    </row>
    <row r="128" spans="1:6" ht="15.75" thickBot="1" x14ac:dyDescent="0.3">
      <c r="A128" s="263"/>
      <c r="B128" s="29"/>
      <c r="C128" s="14"/>
      <c r="D128" s="236"/>
      <c r="E128" s="14"/>
      <c r="F128" s="28"/>
    </row>
    <row r="129" spans="1:6" x14ac:dyDescent="0.25">
      <c r="A129" s="263"/>
      <c r="B129" s="30" t="s">
        <v>82</v>
      </c>
      <c r="C129" s="18"/>
      <c r="D129" s="237"/>
      <c r="E129" s="18"/>
      <c r="F129" s="19">
        <f>SUM(F122:F127)</f>
        <v>0</v>
      </c>
    </row>
    <row r="130" spans="1:6" x14ac:dyDescent="0.25">
      <c r="A130" s="263"/>
      <c r="B130" s="1"/>
      <c r="C130" s="1"/>
      <c r="D130" s="232"/>
      <c r="E130" s="1"/>
      <c r="F130" s="2"/>
    </row>
    <row r="131" spans="1:6" x14ac:dyDescent="0.25">
      <c r="A131" s="263"/>
      <c r="B131" s="1"/>
      <c r="C131" s="1"/>
      <c r="D131" s="232"/>
      <c r="E131" s="1"/>
      <c r="F131" s="2"/>
    </row>
    <row r="132" spans="1:6" x14ac:dyDescent="0.25">
      <c r="A132" s="263"/>
      <c r="B132" s="1"/>
      <c r="C132" s="1"/>
      <c r="D132" s="232"/>
      <c r="E132" s="1"/>
      <c r="F132" s="2"/>
    </row>
    <row r="133" spans="1:6" x14ac:dyDescent="0.25">
      <c r="A133" s="263"/>
      <c r="B133" s="1"/>
      <c r="C133" s="1"/>
      <c r="D133" s="232"/>
      <c r="E133" s="1"/>
      <c r="F133" s="2"/>
    </row>
    <row r="134" spans="1:6" x14ac:dyDescent="0.25">
      <c r="A134" s="263"/>
      <c r="B134" s="1"/>
      <c r="C134" s="1"/>
      <c r="D134" s="232"/>
      <c r="E134" s="1"/>
      <c r="F134" s="2"/>
    </row>
    <row r="135" spans="1:6" x14ac:dyDescent="0.25">
      <c r="A135" s="263"/>
      <c r="B135" s="1"/>
      <c r="C135" s="1"/>
      <c r="D135" s="232"/>
      <c r="E135" s="1"/>
      <c r="F135" s="2"/>
    </row>
    <row r="136" spans="1:6" x14ac:dyDescent="0.25">
      <c r="A136" s="263"/>
      <c r="B136" s="1"/>
      <c r="C136" s="1"/>
      <c r="D136" s="232"/>
      <c r="E136" s="1"/>
      <c r="F136" s="2"/>
    </row>
    <row r="137" spans="1:6" x14ac:dyDescent="0.25">
      <c r="A137" s="263"/>
      <c r="B137" s="1"/>
      <c r="C137" s="1"/>
      <c r="D137" s="232"/>
      <c r="E137" s="1"/>
      <c r="F137" s="2"/>
    </row>
    <row r="138" spans="1:6" x14ac:dyDescent="0.25">
      <c r="A138" s="263"/>
      <c r="B138" s="1"/>
      <c r="C138" s="1"/>
      <c r="D138" s="232"/>
      <c r="E138" s="1"/>
      <c r="F138" s="2"/>
    </row>
    <row r="139" spans="1:6" x14ac:dyDescent="0.25">
      <c r="A139" s="263"/>
      <c r="B139" s="1"/>
      <c r="C139" s="1"/>
      <c r="D139" s="232"/>
      <c r="E139" s="1"/>
      <c r="F139" s="2"/>
    </row>
    <row r="140" spans="1:6" x14ac:dyDescent="0.25">
      <c r="A140" s="263"/>
      <c r="B140" s="31"/>
      <c r="C140" s="31"/>
      <c r="D140" s="238"/>
      <c r="E140" s="32"/>
      <c r="F140" s="33"/>
    </row>
    <row r="141" spans="1:6" x14ac:dyDescent="0.25">
      <c r="A141" s="263"/>
      <c r="B141" s="31"/>
      <c r="C141" s="31"/>
      <c r="D141" s="238"/>
      <c r="E141" s="32"/>
      <c r="F141" s="33"/>
    </row>
    <row r="142" spans="1:6" x14ac:dyDescent="0.25">
      <c r="A142" s="263"/>
      <c r="B142" s="31"/>
      <c r="C142" s="31"/>
      <c r="D142" s="238"/>
      <c r="E142" s="32"/>
      <c r="F142" s="33"/>
    </row>
    <row r="143" spans="1:6" x14ac:dyDescent="0.25">
      <c r="A143" s="263"/>
      <c r="B143" s="31"/>
      <c r="C143" s="31"/>
      <c r="D143" s="238"/>
      <c r="E143" s="32"/>
      <c r="F143" s="33"/>
    </row>
    <row r="144" spans="1:6" x14ac:dyDescent="0.25">
      <c r="A144" s="263"/>
      <c r="B144" s="31"/>
      <c r="C144" s="31"/>
      <c r="D144" s="238"/>
      <c r="E144" s="32"/>
      <c r="F144" s="33"/>
    </row>
    <row r="145" spans="1:6" x14ac:dyDescent="0.25">
      <c r="A145" s="263"/>
      <c r="B145" s="31"/>
      <c r="C145" s="31"/>
      <c r="D145" s="238"/>
      <c r="E145" s="32"/>
      <c r="F145" s="33"/>
    </row>
    <row r="146" spans="1:6" x14ac:dyDescent="0.25">
      <c r="A146" s="263"/>
      <c r="B146" s="31"/>
      <c r="C146" s="31"/>
      <c r="D146" s="238"/>
      <c r="E146" s="32"/>
      <c r="F146" s="33"/>
    </row>
  </sheetData>
  <pageMargins left="0.7" right="0.7" top="0.75" bottom="0.75" header="0.3" footer="0.3"/>
  <pageSetup paperSize="9" scale="78" fitToHeight="0"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4"/>
  <sheetViews>
    <sheetView topLeftCell="A16" zoomScale="85" zoomScaleNormal="85" workbookViewId="0">
      <selection activeCell="K95" sqref="K95"/>
    </sheetView>
  </sheetViews>
  <sheetFormatPr defaultRowHeight="15" x14ac:dyDescent="0.25"/>
  <cols>
    <col min="1" max="1" width="3.28515625" style="153" customWidth="1"/>
    <col min="2" max="2" width="5.7109375" style="153" customWidth="1"/>
    <col min="3" max="3" width="48" style="153" customWidth="1"/>
    <col min="4" max="4" width="8.42578125" style="153" bestFit="1" customWidth="1"/>
    <col min="5" max="5" width="7.5703125" style="153" bestFit="1" customWidth="1"/>
    <col min="6" max="6" width="8.42578125" style="153" bestFit="1" customWidth="1"/>
    <col min="7" max="7" width="13.28515625" style="255" customWidth="1"/>
    <col min="8" max="16384" width="9.140625" style="153"/>
  </cols>
  <sheetData>
    <row r="1" spans="1:7" x14ac:dyDescent="0.25">
      <c r="A1" s="112"/>
      <c r="B1" s="151"/>
      <c r="C1" s="109"/>
      <c r="D1" s="112"/>
      <c r="E1" s="112"/>
      <c r="F1" s="152"/>
      <c r="G1" s="240"/>
    </row>
    <row r="2" spans="1:7" ht="15.75" x14ac:dyDescent="0.25">
      <c r="A2" s="112"/>
      <c r="B2" s="154"/>
      <c r="C2" s="155" t="s">
        <v>290</v>
      </c>
      <c r="D2" s="156"/>
      <c r="E2" s="156"/>
      <c r="F2" s="157"/>
      <c r="G2" s="241"/>
    </row>
    <row r="3" spans="1:7" x14ac:dyDescent="0.25">
      <c r="A3" s="112"/>
      <c r="B3" s="158"/>
      <c r="C3" s="109"/>
      <c r="D3" s="112"/>
      <c r="E3" s="112"/>
      <c r="F3" s="152"/>
      <c r="G3" s="240"/>
    </row>
    <row r="4" spans="1:7" ht="78" customHeight="1" x14ac:dyDescent="0.25">
      <c r="A4" s="107"/>
      <c r="B4" s="159"/>
      <c r="C4" s="75" t="s">
        <v>228</v>
      </c>
      <c r="D4" s="160"/>
      <c r="E4" s="160"/>
      <c r="F4" s="108"/>
      <c r="G4" s="242"/>
    </row>
    <row r="5" spans="1:7" x14ac:dyDescent="0.25">
      <c r="A5" s="107"/>
      <c r="B5" s="159"/>
      <c r="C5" s="75"/>
      <c r="D5" s="160"/>
      <c r="E5" s="160"/>
      <c r="F5" s="108"/>
      <c r="G5" s="242"/>
    </row>
    <row r="6" spans="1:7" ht="19.5" customHeight="1" x14ac:dyDescent="0.25">
      <c r="A6" s="112"/>
      <c r="B6" s="161"/>
      <c r="C6" s="109" t="s">
        <v>229</v>
      </c>
      <c r="D6" s="162"/>
      <c r="E6" s="162"/>
      <c r="F6" s="152"/>
      <c r="G6" s="243"/>
    </row>
    <row r="7" spans="1:7" ht="29.25" customHeight="1" x14ac:dyDescent="0.25">
      <c r="A7" s="112"/>
      <c r="B7" s="158"/>
      <c r="C7" s="109" t="s">
        <v>230</v>
      </c>
      <c r="D7" s="112"/>
      <c r="E7" s="112"/>
      <c r="F7" s="152"/>
      <c r="G7" s="240"/>
    </row>
    <row r="8" spans="1:7" x14ac:dyDescent="0.25">
      <c r="A8" s="112"/>
      <c r="B8" s="158"/>
      <c r="C8" s="109" t="s">
        <v>231</v>
      </c>
      <c r="D8" s="112"/>
      <c r="E8" s="112"/>
      <c r="F8" s="152"/>
      <c r="G8" s="240"/>
    </row>
    <row r="9" spans="1:7" ht="15.75" thickBot="1" x14ac:dyDescent="0.3">
      <c r="A9" s="112"/>
      <c r="B9" s="163"/>
      <c r="C9" s="110"/>
      <c r="D9" s="120"/>
      <c r="E9" s="120"/>
      <c r="F9" s="164"/>
      <c r="G9" s="244"/>
    </row>
    <row r="10" spans="1:7" ht="39" thickBot="1" x14ac:dyDescent="0.3">
      <c r="A10" s="107"/>
      <c r="B10" s="165" t="s">
        <v>232</v>
      </c>
      <c r="C10" s="166" t="s">
        <v>233</v>
      </c>
      <c r="D10" s="167" t="s">
        <v>234</v>
      </c>
      <c r="E10" s="167" t="s">
        <v>235</v>
      </c>
      <c r="F10" s="111" t="s">
        <v>236</v>
      </c>
      <c r="G10" s="245" t="s">
        <v>237</v>
      </c>
    </row>
    <row r="11" spans="1:7" x14ac:dyDescent="0.25">
      <c r="A11" s="112"/>
      <c r="B11" s="158"/>
      <c r="C11" s="109"/>
      <c r="D11" s="112"/>
      <c r="E11" s="112"/>
      <c r="F11" s="152"/>
      <c r="G11" s="240"/>
    </row>
    <row r="12" spans="1:7" ht="81.75" customHeight="1" x14ac:dyDescent="0.25">
      <c r="A12" s="112"/>
      <c r="B12" s="159" t="s">
        <v>238</v>
      </c>
      <c r="C12" s="136" t="s">
        <v>291</v>
      </c>
      <c r="D12" s="168"/>
      <c r="E12" s="168"/>
      <c r="F12" s="169"/>
      <c r="G12" s="246"/>
    </row>
    <row r="13" spans="1:7" x14ac:dyDescent="0.25">
      <c r="A13" s="112"/>
      <c r="B13" s="170"/>
      <c r="C13" s="75" t="s">
        <v>292</v>
      </c>
      <c r="D13" s="171" t="s">
        <v>51</v>
      </c>
      <c r="E13" s="171">
        <v>1</v>
      </c>
      <c r="F13" s="113"/>
      <c r="G13" s="240"/>
    </row>
    <row r="14" spans="1:7" x14ac:dyDescent="0.25">
      <c r="A14" s="112"/>
      <c r="B14" s="170"/>
      <c r="C14" s="75" t="s">
        <v>293</v>
      </c>
      <c r="D14" s="171" t="s">
        <v>51</v>
      </c>
      <c r="E14" s="171">
        <v>1</v>
      </c>
      <c r="F14" s="113"/>
      <c r="G14" s="240"/>
    </row>
    <row r="15" spans="1:7" x14ac:dyDescent="0.25">
      <c r="A15" s="112"/>
      <c r="B15" s="170"/>
      <c r="C15" s="75" t="s">
        <v>294</v>
      </c>
      <c r="D15" s="171" t="s">
        <v>239</v>
      </c>
      <c r="E15" s="171">
        <v>1</v>
      </c>
      <c r="F15" s="113"/>
      <c r="G15" s="240"/>
    </row>
    <row r="16" spans="1:7" x14ac:dyDescent="0.25">
      <c r="A16" s="112"/>
      <c r="B16" s="159"/>
      <c r="C16" s="136" t="s">
        <v>295</v>
      </c>
      <c r="D16" s="168" t="s">
        <v>239</v>
      </c>
      <c r="E16" s="168">
        <v>1</v>
      </c>
      <c r="F16" s="114"/>
      <c r="G16" s="240"/>
    </row>
    <row r="17" spans="1:7" ht="15.75" thickBot="1" x14ac:dyDescent="0.3">
      <c r="A17" s="115"/>
      <c r="B17" s="165"/>
      <c r="C17" s="166" t="s">
        <v>296</v>
      </c>
      <c r="D17" s="172" t="s">
        <v>239</v>
      </c>
      <c r="E17" s="172">
        <v>1</v>
      </c>
      <c r="F17" s="116"/>
      <c r="G17" s="244"/>
    </row>
    <row r="18" spans="1:7" x14ac:dyDescent="0.25">
      <c r="A18" s="112"/>
      <c r="B18" s="170"/>
      <c r="C18" s="173" t="s">
        <v>240</v>
      </c>
      <c r="D18" s="174" t="s">
        <v>239</v>
      </c>
      <c r="E18" s="174">
        <v>1</v>
      </c>
      <c r="F18" s="152"/>
      <c r="G18" s="250">
        <f>SUM(G13:G17)</f>
        <v>0</v>
      </c>
    </row>
    <row r="19" spans="1:7" x14ac:dyDescent="0.25">
      <c r="A19" s="112"/>
      <c r="B19" s="175"/>
      <c r="C19" s="75"/>
      <c r="D19" s="171"/>
      <c r="E19" s="171"/>
      <c r="F19" s="152"/>
      <c r="G19" s="240"/>
    </row>
    <row r="20" spans="1:7" ht="51" x14ac:dyDescent="0.25">
      <c r="A20" s="112"/>
      <c r="B20" s="170" t="s">
        <v>241</v>
      </c>
      <c r="C20" s="75" t="s">
        <v>242</v>
      </c>
      <c r="D20" s="176"/>
      <c r="E20" s="176"/>
      <c r="F20" s="152"/>
      <c r="G20" s="240"/>
    </row>
    <row r="21" spans="1:7" x14ac:dyDescent="0.25">
      <c r="A21" s="112"/>
      <c r="B21" s="177"/>
      <c r="C21" s="178" t="s">
        <v>297</v>
      </c>
      <c r="D21" s="176" t="s">
        <v>55</v>
      </c>
      <c r="E21" s="176">
        <v>30</v>
      </c>
      <c r="F21" s="152"/>
      <c r="G21" s="240"/>
    </row>
    <row r="22" spans="1:7" x14ac:dyDescent="0.25">
      <c r="A22" s="112"/>
      <c r="B22" s="177"/>
      <c r="C22" s="179" t="s">
        <v>243</v>
      </c>
      <c r="D22" s="176" t="s">
        <v>55</v>
      </c>
      <c r="E22" s="176">
        <v>30</v>
      </c>
      <c r="F22" s="152"/>
      <c r="G22" s="240"/>
    </row>
    <row r="23" spans="1:7" x14ac:dyDescent="0.25">
      <c r="A23" s="112"/>
      <c r="B23" s="177"/>
      <c r="C23" s="75"/>
      <c r="D23" s="176"/>
      <c r="E23" s="176"/>
      <c r="F23" s="152"/>
      <c r="G23" s="240"/>
    </row>
    <row r="24" spans="1:7" ht="15.75" thickBot="1" x14ac:dyDescent="0.3">
      <c r="A24" s="112"/>
      <c r="B24" s="177"/>
      <c r="C24" s="75"/>
      <c r="D24" s="176"/>
      <c r="E24" s="239"/>
      <c r="F24" s="164"/>
      <c r="G24" s="244"/>
    </row>
    <row r="25" spans="1:7" x14ac:dyDescent="0.25">
      <c r="A25" s="112"/>
      <c r="B25" s="182"/>
      <c r="C25" s="183" t="s">
        <v>82</v>
      </c>
      <c r="D25" s="184"/>
      <c r="E25" s="203"/>
      <c r="F25" s="152"/>
      <c r="G25" s="251">
        <f>SUM(G21:G24)</f>
        <v>0</v>
      </c>
    </row>
    <row r="26" spans="1:7" x14ac:dyDescent="0.25">
      <c r="A26" s="112"/>
      <c r="B26" s="177"/>
      <c r="C26" s="75"/>
      <c r="D26" s="176"/>
      <c r="E26" s="176"/>
      <c r="F26" s="152"/>
      <c r="G26" s="240"/>
    </row>
    <row r="27" spans="1:7" ht="51" x14ac:dyDescent="0.25">
      <c r="A27" s="112"/>
      <c r="B27" s="177" t="s">
        <v>244</v>
      </c>
      <c r="C27" s="75" t="s">
        <v>247</v>
      </c>
      <c r="D27" s="176"/>
      <c r="E27" s="176"/>
      <c r="F27" s="152"/>
      <c r="G27" s="240"/>
    </row>
    <row r="28" spans="1:7" x14ac:dyDescent="0.25">
      <c r="A28" s="112"/>
      <c r="B28" s="177"/>
      <c r="C28" s="75" t="s">
        <v>248</v>
      </c>
      <c r="D28" s="176" t="s">
        <v>55</v>
      </c>
      <c r="E28" s="180">
        <v>30</v>
      </c>
      <c r="F28" s="152"/>
      <c r="G28" s="240"/>
    </row>
    <row r="29" spans="1:7" x14ac:dyDescent="0.25">
      <c r="A29" s="112"/>
      <c r="B29" s="177"/>
      <c r="C29" s="75" t="s">
        <v>249</v>
      </c>
      <c r="D29" s="176" t="s">
        <v>55</v>
      </c>
      <c r="E29" s="180">
        <f>260+400</f>
        <v>660</v>
      </c>
      <c r="F29" s="152"/>
      <c r="G29" s="240"/>
    </row>
    <row r="30" spans="1:7" x14ac:dyDescent="0.25">
      <c r="A30" s="112"/>
      <c r="B30" s="177"/>
      <c r="C30" s="75" t="s">
        <v>250</v>
      </c>
      <c r="D30" s="176" t="s">
        <v>55</v>
      </c>
      <c r="E30" s="180">
        <f>2*15</f>
        <v>30</v>
      </c>
      <c r="F30" s="152"/>
      <c r="G30" s="240"/>
    </row>
    <row r="31" spans="1:7" x14ac:dyDescent="0.25">
      <c r="A31" s="112"/>
      <c r="B31" s="177"/>
      <c r="C31" s="75"/>
      <c r="D31" s="176"/>
      <c r="E31" s="176"/>
      <c r="F31" s="152"/>
      <c r="G31" s="240"/>
    </row>
    <row r="32" spans="1:7" ht="76.5" x14ac:dyDescent="0.25">
      <c r="A32" s="112"/>
      <c r="B32" s="177" t="s">
        <v>245</v>
      </c>
      <c r="C32" s="75" t="s">
        <v>251</v>
      </c>
      <c r="D32" s="176"/>
      <c r="E32" s="176"/>
      <c r="F32" s="152"/>
      <c r="G32" s="240"/>
    </row>
    <row r="33" spans="1:7" x14ac:dyDescent="0.25">
      <c r="A33" s="112"/>
      <c r="B33" s="177"/>
      <c r="C33" s="75" t="s">
        <v>252</v>
      </c>
      <c r="D33" s="176" t="s">
        <v>51</v>
      </c>
      <c r="E33" s="180">
        <v>4</v>
      </c>
      <c r="F33" s="152"/>
      <c r="G33" s="240"/>
    </row>
    <row r="34" spans="1:7" x14ac:dyDescent="0.25">
      <c r="A34" s="112"/>
      <c r="B34" s="177"/>
      <c r="C34" s="75" t="s">
        <v>298</v>
      </c>
      <c r="D34" s="176" t="s">
        <v>55</v>
      </c>
      <c r="E34" s="180">
        <f>4*20</f>
        <v>80</v>
      </c>
      <c r="F34" s="152"/>
      <c r="G34" s="240"/>
    </row>
    <row r="35" spans="1:7" x14ac:dyDescent="0.25">
      <c r="A35" s="112"/>
      <c r="B35" s="177"/>
      <c r="C35" s="75" t="s">
        <v>299</v>
      </c>
      <c r="D35" s="176" t="s">
        <v>55</v>
      </c>
      <c r="E35" s="180">
        <f>4*5*9</f>
        <v>180</v>
      </c>
      <c r="F35" s="152"/>
      <c r="G35" s="240"/>
    </row>
    <row r="36" spans="1:7" x14ac:dyDescent="0.25">
      <c r="A36" s="112"/>
      <c r="B36" s="177"/>
      <c r="C36" s="178" t="s">
        <v>253</v>
      </c>
      <c r="D36" s="176" t="s">
        <v>149</v>
      </c>
      <c r="E36" s="180">
        <f>ROUNDUP((0.785*10),0)</f>
        <v>8</v>
      </c>
      <c r="F36" s="152"/>
      <c r="G36" s="240"/>
    </row>
    <row r="37" spans="1:7" x14ac:dyDescent="0.25">
      <c r="A37" s="112"/>
      <c r="B37" s="177"/>
      <c r="C37" s="75" t="s">
        <v>254</v>
      </c>
      <c r="D37" s="176" t="s">
        <v>239</v>
      </c>
      <c r="E37" s="176">
        <v>10</v>
      </c>
      <c r="F37" s="152"/>
      <c r="G37" s="240"/>
    </row>
    <row r="38" spans="1:7" x14ac:dyDescent="0.25">
      <c r="A38" s="112"/>
      <c r="B38" s="177"/>
      <c r="C38" s="75"/>
      <c r="D38" s="176"/>
      <c r="E38" s="176"/>
      <c r="F38" s="152"/>
      <c r="G38" s="240"/>
    </row>
    <row r="39" spans="1:7" ht="44.25" customHeight="1" x14ac:dyDescent="0.25">
      <c r="A39" s="112"/>
      <c r="B39" s="177" t="s">
        <v>246</v>
      </c>
      <c r="C39" s="75" t="s">
        <v>255</v>
      </c>
      <c r="D39" s="171" t="s">
        <v>239</v>
      </c>
      <c r="E39" s="171">
        <v>1</v>
      </c>
      <c r="F39" s="152"/>
      <c r="G39" s="240"/>
    </row>
    <row r="40" spans="1:7" x14ac:dyDescent="0.25">
      <c r="A40" s="112"/>
      <c r="B40" s="177"/>
      <c r="C40" s="75"/>
      <c r="D40" s="176"/>
      <c r="E40" s="176"/>
      <c r="F40" s="152"/>
      <c r="G40" s="240"/>
    </row>
    <row r="41" spans="1:7" ht="15.75" thickBot="1" x14ac:dyDescent="0.3">
      <c r="A41" s="112"/>
      <c r="B41" s="286"/>
      <c r="C41" s="166"/>
      <c r="D41" s="172"/>
      <c r="E41" s="172"/>
      <c r="F41" s="164"/>
      <c r="G41" s="244"/>
    </row>
    <row r="42" spans="1:7" ht="15.75" thickBot="1" x14ac:dyDescent="0.3">
      <c r="A42" s="112"/>
      <c r="B42" s="185"/>
      <c r="C42" s="186" t="s">
        <v>256</v>
      </c>
      <c r="D42" s="187"/>
      <c r="E42" s="187"/>
      <c r="F42" s="188"/>
      <c r="G42" s="252">
        <f>SUM(G28:G41)+G25+G18</f>
        <v>0</v>
      </c>
    </row>
    <row r="43" spans="1:7" x14ac:dyDescent="0.25">
      <c r="A43" s="112"/>
      <c r="B43" s="151"/>
      <c r="C43" s="109"/>
      <c r="D43" s="112"/>
      <c r="E43" s="112"/>
      <c r="F43" s="152"/>
      <c r="G43" s="240"/>
    </row>
    <row r="44" spans="1:7" x14ac:dyDescent="0.25">
      <c r="A44" s="112"/>
      <c r="B44" s="151"/>
      <c r="C44" s="189" t="s">
        <v>300</v>
      </c>
      <c r="D44" s="112"/>
      <c r="E44" s="112"/>
      <c r="F44" s="152"/>
      <c r="G44" s="240"/>
    </row>
    <row r="45" spans="1:7" x14ac:dyDescent="0.25">
      <c r="A45" s="112"/>
      <c r="B45" s="177"/>
      <c r="C45" s="75"/>
      <c r="D45" s="176"/>
      <c r="E45" s="176"/>
      <c r="F45" s="152"/>
      <c r="G45" s="240"/>
    </row>
    <row r="46" spans="1:7" ht="66.75" customHeight="1" x14ac:dyDescent="0.25">
      <c r="A46" s="112"/>
      <c r="B46" s="159" t="s">
        <v>238</v>
      </c>
      <c r="C46" s="75" t="s">
        <v>257</v>
      </c>
      <c r="D46" s="171" t="s">
        <v>239</v>
      </c>
      <c r="E46" s="190">
        <v>1</v>
      </c>
      <c r="F46" s="152"/>
      <c r="G46" s="240"/>
    </row>
    <row r="47" spans="1:7" x14ac:dyDescent="0.25">
      <c r="A47" s="112"/>
      <c r="B47" s="170"/>
      <c r="C47" s="75"/>
      <c r="D47" s="176"/>
      <c r="E47" s="176"/>
      <c r="F47" s="152"/>
      <c r="G47" s="240"/>
    </row>
    <row r="48" spans="1:7" ht="60.75" customHeight="1" x14ac:dyDescent="0.25">
      <c r="A48" s="112"/>
      <c r="B48" s="159" t="s">
        <v>241</v>
      </c>
      <c r="C48" s="75" t="s">
        <v>258</v>
      </c>
      <c r="D48" s="176"/>
      <c r="E48" s="176"/>
      <c r="F48" s="152"/>
      <c r="G48" s="240"/>
    </row>
    <row r="49" spans="1:7" x14ac:dyDescent="0.25">
      <c r="A49" s="112"/>
      <c r="B49" s="177"/>
      <c r="C49" s="75"/>
      <c r="D49" s="176"/>
      <c r="E49" s="176"/>
      <c r="F49" s="152"/>
      <c r="G49" s="240"/>
    </row>
    <row r="50" spans="1:7" x14ac:dyDescent="0.25">
      <c r="A50" s="112"/>
      <c r="B50" s="177"/>
      <c r="C50" s="75" t="s">
        <v>259</v>
      </c>
      <c r="D50" s="176" t="s">
        <v>55</v>
      </c>
      <c r="E50" s="176">
        <v>50</v>
      </c>
      <c r="F50" s="152"/>
      <c r="G50" s="240"/>
    </row>
    <row r="51" spans="1:7" ht="15.75" thickBot="1" x14ac:dyDescent="0.3">
      <c r="A51" s="112"/>
      <c r="B51" s="286"/>
      <c r="C51" s="166"/>
      <c r="D51" s="239"/>
      <c r="E51" s="239"/>
      <c r="F51" s="164"/>
      <c r="G51" s="244"/>
    </row>
    <row r="52" spans="1:7" x14ac:dyDescent="0.25">
      <c r="A52" s="112"/>
      <c r="B52" s="191"/>
      <c r="C52" s="192" t="s">
        <v>82</v>
      </c>
      <c r="D52" s="193"/>
      <c r="E52" s="193"/>
      <c r="F52" s="152"/>
      <c r="G52" s="253">
        <f>SUM(G46,G49:G51)</f>
        <v>0</v>
      </c>
    </row>
    <row r="53" spans="1:7" x14ac:dyDescent="0.25">
      <c r="A53" s="112"/>
      <c r="B53" s="177"/>
      <c r="C53" s="75"/>
      <c r="D53" s="176"/>
      <c r="E53" s="176"/>
      <c r="F53" s="152"/>
      <c r="G53" s="240"/>
    </row>
    <row r="54" spans="1:7" ht="38.25" x14ac:dyDescent="0.25">
      <c r="A54" s="112"/>
      <c r="B54" s="194" t="s">
        <v>244</v>
      </c>
      <c r="C54" s="75" t="s">
        <v>260</v>
      </c>
      <c r="D54" s="171" t="s">
        <v>239</v>
      </c>
      <c r="E54" s="171">
        <v>1</v>
      </c>
      <c r="F54" s="152"/>
      <c r="G54" s="240"/>
    </row>
    <row r="55" spans="1:7" x14ac:dyDescent="0.25">
      <c r="A55" s="112"/>
      <c r="B55" s="177"/>
      <c r="C55" s="75"/>
      <c r="D55" s="176"/>
      <c r="E55" s="176"/>
      <c r="F55" s="152"/>
      <c r="G55" s="240"/>
    </row>
    <row r="56" spans="1:7" ht="15.75" thickBot="1" x14ac:dyDescent="0.3">
      <c r="A56" s="112"/>
      <c r="B56" s="194"/>
      <c r="C56" s="75"/>
      <c r="D56" s="171"/>
      <c r="E56" s="171"/>
      <c r="F56" s="164"/>
      <c r="G56" s="244"/>
    </row>
    <row r="57" spans="1:7" ht="15.75" thickBot="1" x14ac:dyDescent="0.3">
      <c r="A57" s="112"/>
      <c r="B57" s="195"/>
      <c r="C57" s="196" t="s">
        <v>256</v>
      </c>
      <c r="D57" s="197"/>
      <c r="E57" s="197"/>
      <c r="F57" s="188"/>
      <c r="G57" s="254">
        <f>SUM(G54:G56)+G52</f>
        <v>0</v>
      </c>
    </row>
    <row r="58" spans="1:7" x14ac:dyDescent="0.25">
      <c r="A58" s="112"/>
      <c r="B58" s="151"/>
      <c r="C58" s="109"/>
      <c r="D58" s="112"/>
      <c r="E58" s="112"/>
      <c r="F58" s="152"/>
      <c r="G58" s="240"/>
    </row>
    <row r="59" spans="1:7" x14ac:dyDescent="0.25">
      <c r="A59" s="112"/>
      <c r="B59" s="151"/>
      <c r="C59" s="109"/>
      <c r="D59" s="112"/>
      <c r="E59" s="112"/>
      <c r="F59" s="152"/>
      <c r="G59" s="240"/>
    </row>
    <row r="60" spans="1:7" x14ac:dyDescent="0.25">
      <c r="A60" s="112"/>
      <c r="B60" s="151"/>
      <c r="C60" s="189" t="s">
        <v>301</v>
      </c>
      <c r="D60" s="112"/>
      <c r="E60" s="112"/>
      <c r="F60" s="152"/>
      <c r="G60" s="240"/>
    </row>
    <row r="61" spans="1:7" x14ac:dyDescent="0.25">
      <c r="A61" s="112"/>
      <c r="B61" s="151"/>
      <c r="C61" s="109"/>
      <c r="D61" s="112"/>
      <c r="E61" s="112"/>
      <c r="F61" s="152"/>
      <c r="G61" s="240"/>
    </row>
    <row r="62" spans="1:7" ht="51.75" customHeight="1" x14ac:dyDescent="0.25">
      <c r="A62" s="112"/>
      <c r="B62" s="194" t="s">
        <v>238</v>
      </c>
      <c r="C62" s="75" t="s">
        <v>262</v>
      </c>
      <c r="D62" s="171" t="s">
        <v>261</v>
      </c>
      <c r="E62" s="171">
        <v>1</v>
      </c>
      <c r="F62" s="152"/>
      <c r="G62" s="240"/>
    </row>
    <row r="63" spans="1:7" x14ac:dyDescent="0.25">
      <c r="A63" s="112"/>
      <c r="B63" s="151"/>
      <c r="C63" s="231"/>
      <c r="D63" s="117"/>
      <c r="E63" s="118"/>
      <c r="F63" s="152"/>
      <c r="G63" s="240"/>
    </row>
    <row r="64" spans="1:7" ht="15.75" thickBot="1" x14ac:dyDescent="0.3">
      <c r="A64" s="112"/>
      <c r="B64" s="194"/>
      <c r="C64" s="166"/>
      <c r="D64" s="172"/>
      <c r="E64" s="172"/>
      <c r="F64" s="164"/>
      <c r="G64" s="244"/>
    </row>
    <row r="65" spans="1:7" ht="15.75" thickBot="1" x14ac:dyDescent="0.3">
      <c r="A65" s="112"/>
      <c r="B65" s="198"/>
      <c r="C65" s="196" t="s">
        <v>256</v>
      </c>
      <c r="D65" s="199"/>
      <c r="E65" s="199"/>
      <c r="F65" s="188"/>
      <c r="G65" s="254">
        <f>SUM(G62:G64)</f>
        <v>0</v>
      </c>
    </row>
    <row r="70" spans="1:7" ht="15.75" x14ac:dyDescent="0.25">
      <c r="B70" s="200"/>
      <c r="C70" s="201" t="s">
        <v>263</v>
      </c>
      <c r="D70" s="124"/>
      <c r="E70" s="124"/>
      <c r="F70" s="125"/>
      <c r="G70" s="256"/>
    </row>
    <row r="71" spans="1:7" ht="15.75" thickBot="1" x14ac:dyDescent="0.3">
      <c r="B71" s="202"/>
      <c r="C71" s="110"/>
      <c r="D71" s="120"/>
      <c r="E71" s="120"/>
      <c r="F71" s="121"/>
      <c r="G71" s="244"/>
    </row>
    <row r="72" spans="1:7" ht="39" thickBot="1" x14ac:dyDescent="0.3">
      <c r="B72" s="165" t="s">
        <v>232</v>
      </c>
      <c r="C72" s="166" t="s">
        <v>233</v>
      </c>
      <c r="D72" s="167" t="s">
        <v>234</v>
      </c>
      <c r="E72" s="167" t="s">
        <v>235</v>
      </c>
      <c r="F72" s="111" t="s">
        <v>236</v>
      </c>
      <c r="G72" s="245" t="s">
        <v>237</v>
      </c>
    </row>
    <row r="73" spans="1:7" x14ac:dyDescent="0.25">
      <c r="B73" s="159"/>
      <c r="C73" s="136"/>
      <c r="D73" s="160"/>
      <c r="E73" s="160"/>
      <c r="F73" s="122"/>
      <c r="G73" s="242"/>
    </row>
    <row r="74" spans="1:7" ht="75" customHeight="1" x14ac:dyDescent="0.25">
      <c r="B74" s="159"/>
      <c r="C74" s="75" t="s">
        <v>228</v>
      </c>
      <c r="D74" s="160"/>
      <c r="E74" s="160"/>
      <c r="F74" s="122"/>
      <c r="G74" s="242"/>
    </row>
    <row r="75" spans="1:7" x14ac:dyDescent="0.25">
      <c r="B75" s="159"/>
      <c r="C75" s="75"/>
      <c r="D75" s="160"/>
      <c r="E75" s="160"/>
      <c r="F75" s="122"/>
      <c r="G75" s="242"/>
    </row>
    <row r="76" spans="1:7" ht="57.75" customHeight="1" x14ac:dyDescent="0.25">
      <c r="B76" s="170" t="s">
        <v>238</v>
      </c>
      <c r="C76" s="75" t="s">
        <v>264</v>
      </c>
      <c r="D76" s="171"/>
      <c r="E76" s="190"/>
      <c r="F76" s="119"/>
      <c r="G76" s="250"/>
    </row>
    <row r="77" spans="1:7" x14ac:dyDescent="0.25">
      <c r="B77" s="170"/>
      <c r="C77" s="181" t="s">
        <v>265</v>
      </c>
      <c r="D77" s="171" t="s">
        <v>149</v>
      </c>
      <c r="E77" s="190">
        <f>ROUNDUP(0.785*(13.5*3+11.9*3+6.025+1.6*3),0)</f>
        <v>69</v>
      </c>
      <c r="F77" s="119"/>
      <c r="G77" s="247"/>
    </row>
    <row r="78" spans="1:7" ht="25.5" x14ac:dyDescent="0.25">
      <c r="B78" s="170"/>
      <c r="C78" s="181" t="s">
        <v>266</v>
      </c>
      <c r="D78" s="171" t="s">
        <v>51</v>
      </c>
      <c r="E78" s="190">
        <v>2</v>
      </c>
      <c r="F78" s="113"/>
      <c r="G78" s="247"/>
    </row>
    <row r="79" spans="1:7" ht="15.75" thickBot="1" x14ac:dyDescent="0.3">
      <c r="B79" s="165"/>
      <c r="C79" s="166" t="s">
        <v>254</v>
      </c>
      <c r="D79" s="172" t="s">
        <v>171</v>
      </c>
      <c r="E79" s="172">
        <v>1</v>
      </c>
      <c r="F79" s="116"/>
      <c r="G79" s="249"/>
    </row>
    <row r="80" spans="1:7" x14ac:dyDescent="0.25">
      <c r="B80" s="170"/>
      <c r="C80" s="173" t="s">
        <v>82</v>
      </c>
      <c r="D80" s="176"/>
      <c r="E80" s="176"/>
      <c r="F80" s="113"/>
      <c r="G80" s="251">
        <f>SUM(G77:G79)</f>
        <v>0</v>
      </c>
    </row>
    <row r="81" spans="2:10" x14ac:dyDescent="0.25">
      <c r="B81" s="159"/>
      <c r="C81" s="136"/>
      <c r="D81" s="203"/>
      <c r="E81" s="203"/>
      <c r="F81" s="114"/>
      <c r="G81" s="248"/>
    </row>
    <row r="82" spans="2:10" ht="74.25" customHeight="1" x14ac:dyDescent="0.25">
      <c r="B82" s="170" t="s">
        <v>241</v>
      </c>
      <c r="C82" s="75" t="s">
        <v>267</v>
      </c>
      <c r="D82" s="171" t="s">
        <v>149</v>
      </c>
      <c r="E82" s="190">
        <f>ROUNDUP(0.785*(6*3),0)</f>
        <v>15</v>
      </c>
      <c r="F82" s="119"/>
      <c r="G82" s="247"/>
    </row>
    <row r="83" spans="2:10" ht="25.5" x14ac:dyDescent="0.25">
      <c r="B83" s="170" t="s">
        <v>244</v>
      </c>
      <c r="C83" s="75" t="s">
        <v>268</v>
      </c>
      <c r="D83" s="171" t="s">
        <v>171</v>
      </c>
      <c r="E83" s="171">
        <v>1</v>
      </c>
      <c r="F83" s="119"/>
      <c r="G83" s="247" t="str">
        <f t="shared" ref="G83" si="0">IF(F83&gt;0,PRODUCT(E83,F83)," ")</f>
        <v xml:space="preserve"> </v>
      </c>
    </row>
    <row r="84" spans="2:10" ht="15.75" thickBot="1" x14ac:dyDescent="0.3">
      <c r="B84" s="165"/>
      <c r="C84" s="166"/>
      <c r="D84" s="172"/>
      <c r="E84" s="172"/>
      <c r="F84" s="121"/>
      <c r="G84" s="250"/>
      <c r="J84" s="153" t="s">
        <v>144</v>
      </c>
    </row>
    <row r="85" spans="2:10" ht="15.75" thickBot="1" x14ac:dyDescent="0.3">
      <c r="B85" s="204"/>
      <c r="C85" s="186" t="s">
        <v>256</v>
      </c>
      <c r="D85" s="205"/>
      <c r="E85" s="205"/>
      <c r="F85" s="123"/>
      <c r="G85" s="257">
        <f>SUM(G82:G84)</f>
        <v>0</v>
      </c>
    </row>
    <row r="89" spans="2:10" ht="15.75" x14ac:dyDescent="0.25">
      <c r="B89" s="126"/>
      <c r="C89" s="127" t="s">
        <v>269</v>
      </c>
      <c r="D89" s="206"/>
      <c r="E89" s="206"/>
      <c r="F89" s="207"/>
      <c r="G89" s="258"/>
      <c r="H89" s="208"/>
      <c r="I89" s="208"/>
      <c r="J89" s="209"/>
    </row>
    <row r="90" spans="2:10" x14ac:dyDescent="0.25">
      <c r="B90" s="126"/>
      <c r="C90" s="210"/>
      <c r="D90" s="211"/>
      <c r="E90" s="211"/>
      <c r="F90" s="207"/>
      <c r="G90" s="258"/>
      <c r="H90" s="208"/>
      <c r="I90" s="208"/>
      <c r="J90" s="209"/>
    </row>
    <row r="91" spans="2:10" x14ac:dyDescent="0.25">
      <c r="B91" s="128" t="s">
        <v>238</v>
      </c>
      <c r="C91" s="128" t="s">
        <v>270</v>
      </c>
      <c r="D91" s="129"/>
      <c r="E91" s="129"/>
      <c r="F91" s="130"/>
      <c r="G91" s="259">
        <f>G42-G25</f>
        <v>0</v>
      </c>
      <c r="H91" s="131"/>
      <c r="I91" s="131"/>
    </row>
    <row r="92" spans="2:10" x14ac:dyDescent="0.25">
      <c r="B92" s="128"/>
      <c r="C92" s="128"/>
      <c r="D92" s="129"/>
      <c r="E92" s="129"/>
      <c r="F92" s="130"/>
      <c r="G92" s="260"/>
      <c r="H92" s="131"/>
      <c r="I92" s="131"/>
    </row>
    <row r="93" spans="2:10" x14ac:dyDescent="0.25">
      <c r="B93" s="128" t="s">
        <v>241</v>
      </c>
      <c r="C93" s="128" t="s">
        <v>271</v>
      </c>
      <c r="D93" s="129"/>
      <c r="E93" s="129"/>
      <c r="F93" s="130"/>
      <c r="G93" s="260">
        <f>G25</f>
        <v>0</v>
      </c>
      <c r="H93" s="131"/>
      <c r="I93" s="131"/>
    </row>
    <row r="94" spans="2:10" x14ac:dyDescent="0.25">
      <c r="B94" s="126"/>
      <c r="C94" s="128"/>
      <c r="D94" s="211"/>
      <c r="E94" s="211"/>
      <c r="F94" s="207"/>
      <c r="G94" s="260"/>
      <c r="H94" s="208"/>
      <c r="I94" s="208"/>
    </row>
    <row r="95" spans="2:10" x14ac:dyDescent="0.25">
      <c r="B95" s="128" t="s">
        <v>244</v>
      </c>
      <c r="C95" s="128" t="s">
        <v>272</v>
      </c>
      <c r="D95" s="129"/>
      <c r="E95" s="129"/>
      <c r="F95" s="130"/>
      <c r="G95" s="259">
        <f>G57</f>
        <v>0</v>
      </c>
      <c r="H95" s="131"/>
      <c r="I95" s="131"/>
    </row>
    <row r="96" spans="2:10" x14ac:dyDescent="0.25">
      <c r="B96" s="128"/>
      <c r="C96" s="128"/>
      <c r="D96" s="129"/>
      <c r="E96" s="129"/>
      <c r="F96" s="130"/>
      <c r="G96" s="259"/>
      <c r="H96" s="131"/>
      <c r="I96" s="131"/>
    </row>
    <row r="97" spans="2:9" x14ac:dyDescent="0.25">
      <c r="B97" s="128" t="s">
        <v>245</v>
      </c>
      <c r="C97" s="128" t="s">
        <v>273</v>
      </c>
      <c r="D97" s="129"/>
      <c r="E97" s="129"/>
      <c r="F97" s="130"/>
      <c r="G97" s="259">
        <f>G85</f>
        <v>0</v>
      </c>
      <c r="H97" s="131"/>
      <c r="I97" s="131"/>
    </row>
    <row r="98" spans="2:9" x14ac:dyDescent="0.25">
      <c r="B98" s="128"/>
      <c r="C98" s="128"/>
      <c r="D98" s="129"/>
      <c r="E98" s="129"/>
      <c r="F98" s="130"/>
      <c r="G98" s="259"/>
      <c r="H98" s="131"/>
      <c r="I98" s="131"/>
    </row>
    <row r="99" spans="2:9" x14ac:dyDescent="0.25">
      <c r="B99" s="128" t="s">
        <v>246</v>
      </c>
      <c r="C99" s="128" t="s">
        <v>274</v>
      </c>
      <c r="D99" s="129"/>
      <c r="E99" s="129"/>
      <c r="F99" s="130"/>
      <c r="G99" s="259">
        <f>G65</f>
        <v>0</v>
      </c>
      <c r="H99" s="131"/>
      <c r="I99" s="131"/>
    </row>
    <row r="100" spans="2:9" x14ac:dyDescent="0.25">
      <c r="B100" s="128"/>
      <c r="C100" s="128"/>
      <c r="D100" s="129"/>
      <c r="E100" s="129"/>
      <c r="F100" s="130"/>
      <c r="G100" s="259"/>
      <c r="H100" s="131"/>
      <c r="I100" s="131"/>
    </row>
    <row r="101" spans="2:9" ht="15.75" thickBot="1" x14ac:dyDescent="0.3">
      <c r="B101" s="126"/>
      <c r="C101" s="212"/>
      <c r="D101" s="213"/>
      <c r="E101" s="213"/>
      <c r="F101" s="214"/>
      <c r="G101" s="261"/>
      <c r="H101" s="208"/>
      <c r="I101" s="208"/>
    </row>
    <row r="102" spans="2:9" x14ac:dyDescent="0.25">
      <c r="B102" s="126"/>
      <c r="C102" s="128" t="s">
        <v>275</v>
      </c>
      <c r="D102" s="211"/>
      <c r="E102" s="211"/>
      <c r="F102" s="207"/>
      <c r="G102" s="260">
        <f>SUM(G91:G101)</f>
        <v>0</v>
      </c>
      <c r="H102" s="208"/>
      <c r="I102" s="208"/>
    </row>
    <row r="103" spans="2:9" ht="15.75" thickBot="1" x14ac:dyDescent="0.3">
      <c r="B103" s="126"/>
      <c r="C103" s="132" t="s">
        <v>276</v>
      </c>
      <c r="D103" s="133"/>
      <c r="E103" s="133"/>
      <c r="F103" s="134"/>
      <c r="G103" s="262">
        <f>G102*25%</f>
        <v>0</v>
      </c>
      <c r="H103" s="135"/>
      <c r="I103" s="135"/>
    </row>
    <row r="104" spans="2:9" x14ac:dyDescent="0.25">
      <c r="B104" s="126"/>
      <c r="C104" s="128" t="s">
        <v>277</v>
      </c>
      <c r="D104" s="211"/>
      <c r="E104" s="211"/>
      <c r="F104" s="207"/>
      <c r="G104" s="260">
        <f>SUM(G102:G103)</f>
        <v>0</v>
      </c>
      <c r="H104" s="208"/>
      <c r="I104" s="208"/>
    </row>
  </sheetData>
  <pageMargins left="0.7" right="0.7" top="0.75" bottom="0.75" header="0.3" footer="0.3"/>
  <pageSetup paperSize="9" scale="71"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Rekapitulacija</vt:lpstr>
      <vt:lpstr>Građevinsko obrtnički radovi</vt:lpstr>
      <vt:lpstr>Hidroinstalaterski radovi</vt:lpstr>
      <vt:lpstr>Elektroinstalacijski radovi</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Ivana</cp:lastModifiedBy>
  <cp:lastPrinted>2021-02-25T14:40:15Z</cp:lastPrinted>
  <dcterms:created xsi:type="dcterms:W3CDTF">2021-01-09T08:58:47Z</dcterms:created>
  <dcterms:modified xsi:type="dcterms:W3CDTF">2021-02-26T13:46:06Z</dcterms:modified>
</cp:coreProperties>
</file>