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bojan\Desktop\"/>
    </mc:Choice>
  </mc:AlternateContent>
  <xr:revisionPtr revIDLastSave="0" documentId="13_ncr:1_{6555F6FC-D515-4086-9BBD-1E5F9BB7AD3B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3F-3.0kW-3960Wp" sheetId="8" r:id="rId1"/>
  </sheets>
  <definedNames>
    <definedName name="_xlnm.Print_Area" localSheetId="0">'3F-3.0kW-3960Wp'!$A$1:$F$34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8" l="1"/>
  <c r="E7" i="8" l="1"/>
  <c r="F26" i="8" l="1"/>
  <c r="F18" i="8" l="1"/>
  <c r="F25" i="8" l="1"/>
  <c r="F24" i="8"/>
  <c r="F23" i="8"/>
  <c r="F22" i="8"/>
  <c r="F21" i="8"/>
  <c r="F17" i="8"/>
  <c r="F16" i="8"/>
  <c r="F15" i="8"/>
  <c r="F14" i="8"/>
  <c r="F13" i="8"/>
  <c r="F12" i="8"/>
  <c r="F11" i="8"/>
  <c r="F6" i="8"/>
  <c r="E27" i="8" l="1"/>
  <c r="E28" i="8" s="1"/>
  <c r="E29" i="8" s="1"/>
  <c r="B32" i="8" l="1"/>
  <c r="B31" i="8"/>
</calcChain>
</file>

<file path=xl/sharedStrings.xml><?xml version="1.0" encoding="utf-8"?>
<sst xmlns="http://schemas.openxmlformats.org/spreadsheetml/2006/main" count="58" uniqueCount="42">
  <si>
    <t>Osnovna oprema</t>
  </si>
  <si>
    <t>R.b.</t>
  </si>
  <si>
    <t>Naziv</t>
  </si>
  <si>
    <t>Količina</t>
  </si>
  <si>
    <t>Jedinica
mjere</t>
  </si>
  <si>
    <t>Jedinična
cijena</t>
  </si>
  <si>
    <t>Cijena</t>
  </si>
  <si>
    <t>Solarni instalacijski kabel
-Tip PV1-F, 4 mm2</t>
  </si>
  <si>
    <t>FN Konektori
-Tip MC4 muški + ženski</t>
  </si>
  <si>
    <t>Potkonstrukcija modula
-za montažu modula na krov pokriven crijepom</t>
  </si>
  <si>
    <t>Montažni materijal
-Kanalice, spojnice, vezice i ostali sitnospojni materijal</t>
  </si>
  <si>
    <t>Projektiranje, dostava i montaža, ispitivanje i puštanje u pogon</t>
  </si>
  <si>
    <t>Jedinica mjere</t>
  </si>
  <si>
    <t>Jedinična cijena</t>
  </si>
  <si>
    <t>Dostava i montaža elektrane
-dostava električne opreme elektrane na lokaciju
-postavljanje konstrukcije, montaža i ožičenje modula, spajanje AC i DC kablova
-kofiguracija postavki izmjenjivača</t>
  </si>
  <si>
    <t>Beznaponsko ispitivanje električnih instalacija elektrane 
-u skladu s propisima</t>
  </si>
  <si>
    <t>Puštanje u pogon sunčane elektrane
-sudjelovanje na pokusnom radu i izrada izvještaja</t>
  </si>
  <si>
    <t>UKUPNO (HRK)</t>
  </si>
  <si>
    <t>PDV (25%)</t>
  </si>
  <si>
    <t>SVEUKUPNO (HRK)</t>
  </si>
  <si>
    <t>kom</t>
  </si>
  <si>
    <t>m</t>
  </si>
  <si>
    <t>set</t>
  </si>
  <si>
    <t>komplet</t>
  </si>
  <si>
    <t>AC</t>
  </si>
  <si>
    <t>DC</t>
  </si>
  <si>
    <t>TESLA d.o.o.   OIB: 24079480259   tel.: ++385 (0)42 / 488 - 070   fax.: ++385 (0)42 / 488 - 071</t>
  </si>
  <si>
    <t>Sjedište: Horvatsko 18, Horvatsko, 42244 Klenovnik   Ured: Đure Arnolda 8 (1. kat), 42240 Ivanec</t>
  </si>
  <si>
    <t>web: www.tesla.com.hr   e-mail: info@tesla.com.hr</t>
  </si>
  <si>
    <t>Troškovnik - SE izlazne snage (kW):</t>
  </si>
  <si>
    <t>3F</t>
  </si>
  <si>
    <t>kn/kW</t>
  </si>
  <si>
    <r>
      <t xml:space="preserve">Izmjenični kabelski razvod
-Tip </t>
    </r>
    <r>
      <rPr>
        <b/>
        <sz val="9"/>
        <color rgb="FFFF0000"/>
        <rFont val="Arial"/>
        <family val="2"/>
        <charset val="238"/>
      </rPr>
      <t>NYY-J 5x4 mm2</t>
    </r>
  </si>
  <si>
    <t>Povezivanje invertera na Internet uključivo parametriranje i instalaciju vodiča</t>
  </si>
  <si>
    <t>Izjednačenje potencijala
- spoj na postojeći uzemljivač</t>
  </si>
  <si>
    <t>Prilagodba postojeće elektrotehničke instalacije za prihvat sunčane elektrane na postojeću instalaciju građevine</t>
  </si>
  <si>
    <t>NAPOMENA: 1. U cijenu nisu uračunati troškovi izmjene na obračunskom mjernom mjestu HEP-ODS d.o.o. 2. Obračun će se vršiti prema stvarno utrošenim količinama. 3. Cijene opreme lagano padaju, cijena transporta ubrzano raste i cijena rada strelovito raste te je za očekivati određene korekcije ovdje navedenih cijena u trenutku izvođenja radova.</t>
  </si>
  <si>
    <t>POTPIS I OVJERA PROJEKTANTA</t>
  </si>
  <si>
    <t>Radovi na pripremi obračunskog mjernog mjesta što uključuje:
- prodori kroz zidove i stropove
- dubljenje zidova i polaganje instalacijskih cijevi za priključni kabel uključujući i sanaciju istih nakon polaganja kabela
- dubljenje postojeće fasade i polaganje instalacijskih cijevi za priključni kabel
- polaganje priključnog kabela presjeka do 25 mm2 od lokacije postojćeg PMO ormara do lokacije novog PMO ormara
- dubljenje fasade za montažu novog KPMO ormara HEP-a (OPCIJA)
- betoniranje betonskog postolja sa prodorima za priključne kabele za montažu novog SPMO ormara HEP-a (OPCIJA)</t>
  </si>
  <si>
    <r>
      <t xml:space="preserve">Razvodni ormar elektrane - RO-SE prema shemi iz glavnog projekta:
- nadstrujna -F1: </t>
    </r>
    <r>
      <rPr>
        <b/>
        <sz val="9"/>
        <color rgb="FFFF0000"/>
        <rFont val="Arial"/>
        <family val="2"/>
        <charset val="238"/>
      </rPr>
      <t xml:space="preserve">10A/B, 3 polni
</t>
    </r>
    <r>
      <rPr>
        <sz val="9"/>
        <color theme="1"/>
        <rFont val="Arial"/>
        <family val="2"/>
        <charset val="238"/>
      </rPr>
      <t xml:space="preserve">- nadstrujna -Q0: </t>
    </r>
    <r>
      <rPr>
        <b/>
        <sz val="9"/>
        <color rgb="FFFF0000"/>
        <rFont val="Arial"/>
        <family val="2"/>
        <charset val="238"/>
      </rPr>
      <t xml:space="preserve">10A/B, 4 polni + isklopni modul
</t>
    </r>
    <r>
      <rPr>
        <sz val="9"/>
        <rFont val="Arial"/>
        <family val="2"/>
      </rPr>
      <t>- nadstrujna -F1:</t>
    </r>
    <r>
      <rPr>
        <b/>
        <sz val="9"/>
        <color rgb="FFFF0000"/>
        <rFont val="Arial"/>
        <family val="2"/>
        <charset val="238"/>
      </rPr>
      <t xml:space="preserve"> 6 A/B, 1 polni</t>
    </r>
    <r>
      <rPr>
        <sz val="9"/>
        <color theme="1"/>
        <rFont val="Arial"/>
        <family val="2"/>
        <charset val="238"/>
      </rPr>
      <t xml:space="preserve">
- diferencijalna zaštita - Q1: </t>
    </r>
    <r>
      <rPr>
        <b/>
        <sz val="9"/>
        <color rgb="FFFF0000"/>
        <rFont val="Arial"/>
        <family val="2"/>
        <charset val="238"/>
      </rPr>
      <t xml:space="preserve">25/01 A, 4 polna,tipA                                                      </t>
    </r>
    <r>
      <rPr>
        <sz val="9"/>
        <color theme="1"/>
        <rFont val="Arial"/>
        <family val="2"/>
        <charset val="238"/>
      </rPr>
      <t xml:space="preserve"> -odvodnik prenapona -K0: </t>
    </r>
    <r>
      <rPr>
        <b/>
        <sz val="9"/>
        <color rgb="FFFF0000"/>
        <rFont val="Arial"/>
        <family val="2"/>
        <charset val="238"/>
      </rPr>
      <t xml:space="preserve">275Vac, 12,5 kA </t>
    </r>
  </si>
  <si>
    <t>Fotonaponski izmjenjivač
- vršna snaga na DC strani: max. 6,0 kWp
- MPP područje DC napona: 140 do 800 Vdc
- min. ulazni (DC) napon: 150 Vdc
- broj MPPT-a: 2 kom
- broj DC ulaza po MPPT-u: 1 kom
- max. ulazna struja po MPPT-u: 12 A
- izlazna (AC) snaga: 3,0 kW
- faznost: 3-fazni
- priključak AC kabela: 3/N/PE
- izlazni (AC) napon: 230/400 V
- izlazna (AC) struja: 4,5 A
- max. učinkovitost: 98,2%
- europska učinkovitost: 96,5%
- dimezije VxŠxD: 470x435x176 mm (odstupanje max. 5 mm)
- masa: max. 17 kg
- stupanj mehaničke zaštite: min. IP65</t>
  </si>
  <si>
    <t xml:space="preserve">Fotonaponski modul
- vršna snaga: min. 330 W
- napon praznog hoda: max. 40,50 V
- struja kratkog spoja: max. 10,30 A
- nazivni napon: max. 33,88 V
- nazivna struja: max. 9,74 A
- odstupanje napona i struje: max. +3 %
- učinkovitost modula: min. 19,28 %
- dimenzije VxŠxD: 1660x1000x35 mm (odstupanje max. 5 mm)
- masa: max. 18,9 kg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</si>
</sst>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0.0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222222"/>
      <name val="Arial"/>
      <family val="2"/>
      <charset val="238"/>
    </font>
    <font>
      <b/>
      <sz val="14"/>
      <color rgb="FFFF0000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DC6D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2">
    <xf numFmtId="0" fontId="0" fillId="0" borderId="0" xfId="0"/>
    <xf numFmtId="0" fontId="2" fillId="3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right" vertical="center" wrapText="1"/>
    </xf>
    <xf numFmtId="165" fontId="10" fillId="0" borderId="3" xfId="0" applyNumberFormat="1" applyFont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164" fontId="13" fillId="0" borderId="0" xfId="0" applyNumberFormat="1" applyFont="1" applyAlignment="1">
      <alignment horizontal="right" vertical="center"/>
    </xf>
    <xf numFmtId="10" fontId="14" fillId="0" borderId="0" xfId="0" applyNumberFormat="1" applyFont="1" applyAlignment="1">
      <alignment horizontal="center" vertical="center"/>
    </xf>
    <xf numFmtId="165" fontId="15" fillId="0" borderId="0" xfId="0" applyNumberFormat="1" applyFont="1" applyBorder="1" applyAlignment="1">
      <alignment horizontal="center" vertical="center"/>
    </xf>
    <xf numFmtId="0" fontId="0" fillId="0" borderId="3" xfId="0" applyBorder="1"/>
    <xf numFmtId="0" fontId="16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164" fontId="5" fillId="2" borderId="2" xfId="0" applyNumberFormat="1" applyFont="1" applyFill="1" applyBorder="1" applyAlignment="1">
      <alignment horizontal="right" vertical="center" wrapTex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322385</xdr:colOff>
      <xdr:row>1</xdr:row>
      <xdr:rowOff>228600</xdr:rowOff>
    </xdr:to>
    <xdr:pic>
      <xdr:nvPicPr>
        <xdr:cNvPr id="2" name="Slika 1" descr="TESLA d.o.o.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84810" cy="666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esla.com.h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I34"/>
  <sheetViews>
    <sheetView tabSelected="1" view="pageBreakPreview" zoomScaleNormal="100" zoomScaleSheetLayoutView="100" workbookViewId="0">
      <selection activeCell="J11" sqref="J10:J11"/>
    </sheetView>
  </sheetViews>
  <sheetFormatPr defaultRowHeight="34.5" customHeight="1" x14ac:dyDescent="0.25"/>
  <cols>
    <col min="2" max="2" width="35" customWidth="1"/>
    <col min="5" max="6" width="15.42578125" customWidth="1"/>
  </cols>
  <sheetData>
    <row r="2" spans="1:6" ht="24.75" customHeight="1" x14ac:dyDescent="0.25"/>
    <row r="3" spans="1:6" ht="15" x14ac:dyDescent="0.25">
      <c r="A3" s="11" t="s">
        <v>26</v>
      </c>
    </row>
    <row r="4" spans="1:6" ht="15" x14ac:dyDescent="0.25">
      <c r="A4" s="11" t="s">
        <v>27</v>
      </c>
    </row>
    <row r="5" spans="1:6" ht="15" x14ac:dyDescent="0.25">
      <c r="A5" s="12" t="s">
        <v>28</v>
      </c>
    </row>
    <row r="6" spans="1:6" ht="19.5" customHeight="1" x14ac:dyDescent="0.25">
      <c r="B6" s="13"/>
      <c r="C6" s="22">
        <v>4.33</v>
      </c>
      <c r="D6" s="13"/>
      <c r="E6" s="13"/>
      <c r="F6" s="21">
        <f>(E7/1000)/C7</f>
        <v>1.32</v>
      </c>
    </row>
    <row r="7" spans="1:6" ht="18" customHeight="1" x14ac:dyDescent="0.25">
      <c r="B7" s="14" t="s">
        <v>29</v>
      </c>
      <c r="C7" s="17">
        <v>3</v>
      </c>
      <c r="D7" s="15" t="s">
        <v>30</v>
      </c>
      <c r="E7" s="29">
        <f>C10*330</f>
        <v>3960</v>
      </c>
      <c r="F7" s="29"/>
    </row>
    <row r="8" spans="1:6" ht="34.5" customHeight="1" x14ac:dyDescent="0.25">
      <c r="A8" s="26" t="s">
        <v>0</v>
      </c>
      <c r="B8" s="26"/>
      <c r="C8" s="26"/>
      <c r="D8" s="26"/>
      <c r="E8" s="26"/>
      <c r="F8" s="26"/>
    </row>
    <row r="9" spans="1:6" ht="34.5" customHeight="1" x14ac:dyDescent="0.25">
      <c r="A9" s="1" t="s">
        <v>1</v>
      </c>
      <c r="B9" s="2" t="s">
        <v>2</v>
      </c>
      <c r="C9" s="18" t="s">
        <v>3</v>
      </c>
      <c r="D9" s="3" t="s">
        <v>4</v>
      </c>
      <c r="E9" s="3" t="s">
        <v>5</v>
      </c>
      <c r="F9" s="3" t="s">
        <v>6</v>
      </c>
    </row>
    <row r="10" spans="1:6" ht="144" x14ac:dyDescent="0.25">
      <c r="A10" s="4">
        <v>1</v>
      </c>
      <c r="B10" s="5" t="s">
        <v>41</v>
      </c>
      <c r="C10" s="16">
        <v>12</v>
      </c>
      <c r="D10" s="7" t="s">
        <v>20</v>
      </c>
      <c r="E10" s="8"/>
      <c r="F10" s="8">
        <f t="shared" ref="F10:F18" si="0">E10*C10</f>
        <v>0</v>
      </c>
    </row>
    <row r="11" spans="1:6" ht="228" x14ac:dyDescent="0.25">
      <c r="A11" s="4">
        <v>2</v>
      </c>
      <c r="B11" s="5" t="s">
        <v>40</v>
      </c>
      <c r="C11" s="6">
        <v>1</v>
      </c>
      <c r="D11" s="7" t="s">
        <v>20</v>
      </c>
      <c r="E11" s="8"/>
      <c r="F11" s="8">
        <f t="shared" si="0"/>
        <v>0</v>
      </c>
    </row>
    <row r="12" spans="1:6" ht="120" x14ac:dyDescent="0.25">
      <c r="A12" s="4">
        <v>3</v>
      </c>
      <c r="B12" s="25" t="s">
        <v>39</v>
      </c>
      <c r="C12" s="6">
        <v>1</v>
      </c>
      <c r="D12" s="7" t="s">
        <v>20</v>
      </c>
      <c r="E12" s="8"/>
      <c r="F12" s="8">
        <f t="shared" si="0"/>
        <v>0</v>
      </c>
    </row>
    <row r="13" spans="1:6" ht="34.5" customHeight="1" x14ac:dyDescent="0.25">
      <c r="A13" s="4">
        <v>4</v>
      </c>
      <c r="B13" s="5" t="s">
        <v>7</v>
      </c>
      <c r="C13" s="6">
        <v>100</v>
      </c>
      <c r="D13" s="7" t="s">
        <v>21</v>
      </c>
      <c r="E13" s="8"/>
      <c r="F13" s="8">
        <f t="shared" si="0"/>
        <v>0</v>
      </c>
    </row>
    <row r="14" spans="1:6" ht="34.5" customHeight="1" x14ac:dyDescent="0.25">
      <c r="A14" s="4">
        <v>5</v>
      </c>
      <c r="B14" s="5" t="s">
        <v>32</v>
      </c>
      <c r="C14" s="6">
        <v>15</v>
      </c>
      <c r="D14" s="7" t="s">
        <v>21</v>
      </c>
      <c r="E14" s="8"/>
      <c r="F14" s="8">
        <f t="shared" si="0"/>
        <v>0</v>
      </c>
    </row>
    <row r="15" spans="1:6" ht="34.5" customHeight="1" x14ac:dyDescent="0.25">
      <c r="A15" s="4">
        <v>6</v>
      </c>
      <c r="B15" s="5" t="s">
        <v>8</v>
      </c>
      <c r="C15" s="6">
        <v>4</v>
      </c>
      <c r="D15" s="7" t="s">
        <v>22</v>
      </c>
      <c r="E15" s="8"/>
      <c r="F15" s="8">
        <f t="shared" si="0"/>
        <v>0</v>
      </c>
    </row>
    <row r="16" spans="1:6" ht="34.5" customHeight="1" x14ac:dyDescent="0.25">
      <c r="A16" s="4">
        <v>7</v>
      </c>
      <c r="B16" s="5" t="s">
        <v>9</v>
      </c>
      <c r="C16" s="6">
        <v>1</v>
      </c>
      <c r="D16" s="7" t="s">
        <v>23</v>
      </c>
      <c r="E16" s="8"/>
      <c r="F16" s="8">
        <f t="shared" si="0"/>
        <v>0</v>
      </c>
    </row>
    <row r="17" spans="1:9" ht="34.5" customHeight="1" x14ac:dyDescent="0.25">
      <c r="A17" s="4">
        <v>8</v>
      </c>
      <c r="B17" s="5" t="s">
        <v>10</v>
      </c>
      <c r="C17" s="6">
        <v>1</v>
      </c>
      <c r="D17" s="7" t="s">
        <v>23</v>
      </c>
      <c r="E17" s="8"/>
      <c r="F17" s="8">
        <f t="shared" si="0"/>
        <v>0</v>
      </c>
    </row>
    <row r="18" spans="1:9" ht="34.5" customHeight="1" x14ac:dyDescent="0.25">
      <c r="A18" s="4">
        <v>9</v>
      </c>
      <c r="B18" s="5" t="s">
        <v>34</v>
      </c>
      <c r="C18" s="6">
        <v>1</v>
      </c>
      <c r="D18" s="7" t="s">
        <v>23</v>
      </c>
      <c r="E18" s="8"/>
      <c r="F18" s="8">
        <f t="shared" si="0"/>
        <v>0</v>
      </c>
    </row>
    <row r="19" spans="1:9" ht="34.5" customHeight="1" x14ac:dyDescent="0.25">
      <c r="A19" s="26" t="s">
        <v>11</v>
      </c>
      <c r="B19" s="26"/>
      <c r="C19" s="26"/>
      <c r="D19" s="26"/>
      <c r="E19" s="26"/>
      <c r="F19" s="26"/>
    </row>
    <row r="20" spans="1:9" ht="34.5" customHeight="1" x14ac:dyDescent="0.25">
      <c r="A20" s="1" t="s">
        <v>1</v>
      </c>
      <c r="B20" s="2" t="s">
        <v>2</v>
      </c>
      <c r="C20" s="3" t="s">
        <v>3</v>
      </c>
      <c r="D20" s="3" t="s">
        <v>12</v>
      </c>
      <c r="E20" s="3" t="s">
        <v>13</v>
      </c>
      <c r="F20" s="3" t="s">
        <v>6</v>
      </c>
    </row>
    <row r="21" spans="1:9" ht="84" x14ac:dyDescent="0.25">
      <c r="A21" s="4">
        <v>1</v>
      </c>
      <c r="B21" s="5" t="s">
        <v>14</v>
      </c>
      <c r="C21" s="6">
        <v>1</v>
      </c>
      <c r="D21" s="7" t="s">
        <v>23</v>
      </c>
      <c r="E21" s="9"/>
      <c r="F21" s="9">
        <f t="shared" ref="F21:F26" si="1">C21*E21</f>
        <v>0</v>
      </c>
    </row>
    <row r="22" spans="1:9" ht="34.5" customHeight="1" x14ac:dyDescent="0.25">
      <c r="A22" s="4">
        <v>2</v>
      </c>
      <c r="B22" s="5" t="s">
        <v>15</v>
      </c>
      <c r="C22" s="6">
        <v>1</v>
      </c>
      <c r="D22" s="7" t="s">
        <v>23</v>
      </c>
      <c r="E22" s="9"/>
      <c r="F22" s="9">
        <f t="shared" si="1"/>
        <v>0</v>
      </c>
    </row>
    <row r="23" spans="1:9" ht="34.5" customHeight="1" x14ac:dyDescent="0.25">
      <c r="A23" s="4">
        <v>3</v>
      </c>
      <c r="B23" s="5" t="s">
        <v>16</v>
      </c>
      <c r="C23" s="6">
        <v>1</v>
      </c>
      <c r="D23" s="7" t="s">
        <v>23</v>
      </c>
      <c r="E23" s="9"/>
      <c r="F23" s="9">
        <f t="shared" si="1"/>
        <v>0</v>
      </c>
    </row>
    <row r="24" spans="1:9" ht="48" x14ac:dyDescent="0.25">
      <c r="A24" s="4">
        <v>4</v>
      </c>
      <c r="B24" s="5" t="s">
        <v>35</v>
      </c>
      <c r="C24" s="6">
        <v>1</v>
      </c>
      <c r="D24" s="7" t="s">
        <v>23</v>
      </c>
      <c r="E24" s="9"/>
      <c r="F24" s="9">
        <f t="shared" si="1"/>
        <v>0</v>
      </c>
    </row>
    <row r="25" spans="1:9" ht="36" x14ac:dyDescent="0.25">
      <c r="A25" s="4">
        <v>5</v>
      </c>
      <c r="B25" s="5" t="s">
        <v>33</v>
      </c>
      <c r="C25" s="6">
        <v>1</v>
      </c>
      <c r="D25" s="7" t="s">
        <v>23</v>
      </c>
      <c r="E25" s="9"/>
      <c r="F25" s="9">
        <f t="shared" si="1"/>
        <v>0</v>
      </c>
    </row>
    <row r="26" spans="1:9" ht="240" x14ac:dyDescent="0.25">
      <c r="A26" s="4">
        <v>6</v>
      </c>
      <c r="B26" s="5" t="s">
        <v>38</v>
      </c>
      <c r="C26" s="6">
        <v>1</v>
      </c>
      <c r="D26" s="7" t="s">
        <v>23</v>
      </c>
      <c r="E26" s="9"/>
      <c r="F26" s="9">
        <f t="shared" si="1"/>
        <v>0</v>
      </c>
      <c r="I26" s="9"/>
    </row>
    <row r="27" spans="1:9" ht="34.5" customHeight="1" x14ac:dyDescent="0.25">
      <c r="A27" s="30" t="s">
        <v>17</v>
      </c>
      <c r="B27" s="30"/>
      <c r="C27" s="30"/>
      <c r="D27" s="30"/>
      <c r="E27" s="31">
        <f>SUM(F10:F18)+SUM(F21:F26)</f>
        <v>0</v>
      </c>
      <c r="F27" s="31"/>
    </row>
    <row r="28" spans="1:9" ht="34.5" customHeight="1" x14ac:dyDescent="0.25">
      <c r="A28" s="26" t="s">
        <v>18</v>
      </c>
      <c r="B28" s="26"/>
      <c r="C28" s="26"/>
      <c r="D28" s="26"/>
      <c r="E28" s="27">
        <f>E27*0.25</f>
        <v>0</v>
      </c>
      <c r="F28" s="27"/>
    </row>
    <row r="29" spans="1:9" ht="34.5" customHeight="1" x14ac:dyDescent="0.25">
      <c r="A29" s="26" t="s">
        <v>19</v>
      </c>
      <c r="B29" s="26"/>
      <c r="C29" s="26"/>
      <c r="D29" s="26"/>
      <c r="E29" s="27">
        <f>E27+E28</f>
        <v>0</v>
      </c>
      <c r="F29" s="27"/>
    </row>
    <row r="30" spans="1:9" ht="81" customHeight="1" x14ac:dyDescent="0.25">
      <c r="A30" s="28" t="s">
        <v>36</v>
      </c>
      <c r="B30" s="28"/>
      <c r="C30" s="28"/>
      <c r="D30" s="28"/>
      <c r="E30" s="28"/>
      <c r="F30" s="28"/>
    </row>
    <row r="31" spans="1:9" ht="18" customHeight="1" x14ac:dyDescent="0.25">
      <c r="B31" s="20">
        <f>E29/C7</f>
        <v>0</v>
      </c>
      <c r="C31" s="10" t="s">
        <v>24</v>
      </c>
      <c r="D31" s="19" t="s">
        <v>31</v>
      </c>
    </row>
    <row r="32" spans="1:9" ht="18" customHeight="1" x14ac:dyDescent="0.25">
      <c r="B32" s="20">
        <f>E29/(E7/1000)</f>
        <v>0</v>
      </c>
      <c r="C32" s="10" t="s">
        <v>25</v>
      </c>
      <c r="D32" s="19" t="s">
        <v>31</v>
      </c>
    </row>
    <row r="33" spans="2:2" ht="34.5" customHeight="1" x14ac:dyDescent="0.25">
      <c r="B33" s="23"/>
    </row>
    <row r="34" spans="2:2" ht="15.75" customHeight="1" x14ac:dyDescent="0.25">
      <c r="B34" s="24" t="s">
        <v>37</v>
      </c>
    </row>
  </sheetData>
  <mergeCells count="10">
    <mergeCell ref="A29:D29"/>
    <mergeCell ref="E29:F29"/>
    <mergeCell ref="A30:F30"/>
    <mergeCell ref="E7:F7"/>
    <mergeCell ref="A8:F8"/>
    <mergeCell ref="A19:F19"/>
    <mergeCell ref="A27:D27"/>
    <mergeCell ref="E27:F27"/>
    <mergeCell ref="A28:D28"/>
    <mergeCell ref="E28:F28"/>
  </mergeCells>
  <hyperlinks>
    <hyperlink ref="A5" r:id="rId1" display="http://www.tesla.com.hr/" xr:uid="{00000000-0004-0000-0400-000000000000}"/>
  </hyperlinks>
  <pageMargins left="0.70866141732283472" right="0.70866141732283472" top="0.74803149606299213" bottom="0.74803149606299213" header="0.31496062992125984" footer="0.31496062992125984"/>
  <pageSetup paperSize="9" scale="43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3F-3.0kW-3960Wp</vt:lpstr>
      <vt:lpstr>'3F-3.0kW-3960Wp'!Podrucje_ispisa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Hrvoje Mintas</dc:creator>
  <cp:lastModifiedBy>Bojan Bregović</cp:lastModifiedBy>
  <cp:lastPrinted>2020-07-15T12:06:51Z</cp:lastPrinted>
  <dcterms:created xsi:type="dcterms:W3CDTF">2019-07-23T13:09:11Z</dcterms:created>
  <dcterms:modified xsi:type="dcterms:W3CDTF">2021-02-02T08:22:47Z</dcterms:modified>
</cp:coreProperties>
</file>